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enting\Dropbox\ITS meta-analysis\Coding and articles\"/>
    </mc:Choice>
  </mc:AlternateContent>
  <bookViews>
    <workbookView xWindow="1596" yWindow="0" windowWidth="10836" windowHeight="1548" activeTab="1"/>
  </bookViews>
  <sheets>
    <sheet name="PaperCoded" sheetId="1" r:id="rId1"/>
    <sheet name="PaperIndex" sheetId="10" r:id="rId2"/>
  </sheets>
  <definedNames>
    <definedName name="_xlnm._FilterDatabase" localSheetId="0" hidden="1">PaperCoded!$A$3:$R$119</definedName>
  </definedNames>
  <calcPr calcId="152511"/>
</workbook>
</file>

<file path=xl/calcChain.xml><?xml version="1.0" encoding="utf-8"?>
<calcChain xmlns="http://schemas.openxmlformats.org/spreadsheetml/2006/main">
  <c r="D124" i="1" l="1"/>
  <c r="AR122" i="1"/>
  <c r="BO103" i="1"/>
  <c r="BH103" i="1"/>
  <c r="BO102" i="1"/>
  <c r="BH102" i="1"/>
  <c r="BO101" i="1"/>
  <c r="BH101" i="1"/>
  <c r="BR100" i="1"/>
  <c r="BO100" i="1"/>
  <c r="BL100" i="1"/>
  <c r="BH100" i="1"/>
  <c r="BR99" i="1"/>
  <c r="BO99" i="1"/>
  <c r="BL99" i="1"/>
  <c r="BH99" i="1"/>
  <c r="BL30" i="1"/>
  <c r="BK30" i="1"/>
  <c r="BH30" i="1"/>
  <c r="BG30" i="1"/>
  <c r="BH75" i="1"/>
  <c r="BH81" i="1"/>
  <c r="BO75" i="1"/>
  <c r="AR76" i="1"/>
  <c r="BI47" i="1"/>
  <c r="AR18" i="1"/>
  <c r="AR67" i="1"/>
  <c r="BR81" i="1"/>
  <c r="BO81" i="1"/>
  <c r="BL81" i="1"/>
</calcChain>
</file>

<file path=xl/comments1.xml><?xml version="1.0" encoding="utf-8"?>
<comments xmlns="http://schemas.openxmlformats.org/spreadsheetml/2006/main">
  <authors>
    <author>wenting</author>
    <author>Mulder</author>
    <author>Adesope, Olusola</author>
    <author xml:space="preserve"> Nesbit</author>
    <author>Qing's</author>
    <author>Wenting</author>
    <author>Wenting Ma</author>
    <author>wema</author>
  </authors>
  <commentList>
    <comment ref="H3" authorId="0" shapeId="0">
      <text>
        <r>
          <rPr>
            <b/>
            <sz val="9"/>
            <color indexed="81"/>
            <rFont val="Tahoma"/>
            <family val="2"/>
          </rPr>
          <t>wenting:</t>
        </r>
        <r>
          <rPr>
            <sz val="9"/>
            <color indexed="81"/>
            <rFont val="Tahoma"/>
            <family val="2"/>
          </rPr>
          <t xml:space="preserve">
Wenting Ma:
A. Teacher-led classroom
B. Human Tutor
C. Textbook/workbook-based learning 
D. Interactive computer-based/game-based learning
E. No Treatment
F. Not Reported (NR)
</t>
        </r>
      </text>
    </comment>
    <comment ref="I3" authorId="0" shapeId="0">
      <text>
        <r>
          <rPr>
            <b/>
            <sz val="9"/>
            <color indexed="81"/>
            <rFont val="Tahoma"/>
            <family val="2"/>
          </rPr>
          <t>wenting:</t>
        </r>
        <r>
          <rPr>
            <sz val="9"/>
            <color indexed="81"/>
            <rFont val="Tahoma"/>
            <family val="2"/>
          </rPr>
          <t xml:space="preserve">
Wenting Ma:
1. Large group human instruction (including but not limited to
"traditional classroom")
 2. Small group human instruction (any groups of up to 8 students
including PBL and other collaborative methods with tutor present)
 3. Individual human instruction (human tutoring)
 4. Individual CBI
 5. Individual textbook or workbook
6. No Treatment
9. Not Reported (NR)
</t>
        </r>
      </text>
    </comment>
    <comment ref="J3" authorId="0" shapeId="0">
      <text>
        <r>
          <rPr>
            <b/>
            <sz val="9"/>
            <color indexed="81"/>
            <rFont val="Tahoma"/>
            <family val="2"/>
          </rPr>
          <t>wenting:</t>
        </r>
        <r>
          <rPr>
            <sz val="9"/>
            <color indexed="81"/>
            <rFont val="Tahoma"/>
            <family val="2"/>
          </rPr>
          <t xml:space="preserve">
Wenting Ma:
1. Large group human instruction (including but not limited to
"traditional classroom")
 2. Small group human instruction (any groups of up to 8 students
including PBL and other collaborative methods with tutor present)
 3. Individual human instruction (human tutoring)
 4. Individual CBI
 5. Individual textbook or workbook
6. No Treatment
9. Not Reported (NR)
</t>
        </r>
      </text>
    </comment>
    <comment ref="K3" authorId="0" shapeId="0">
      <text>
        <r>
          <rPr>
            <b/>
            <sz val="9"/>
            <color indexed="81"/>
            <rFont val="Tahoma"/>
            <family val="2"/>
          </rPr>
          <t>wenting:</t>
        </r>
        <r>
          <rPr>
            <sz val="9"/>
            <color indexed="81"/>
            <rFont val="Tahoma"/>
            <family val="2"/>
          </rPr>
          <t xml:space="preserve">
A. ITS as principal instruction 
B. ITS-integrated class instruction 
C. ITS-assisted activities 
D. ITS-supplemented class instruction 
E. ITS-assisted homework  
F. Not reported (NR)</t>
        </r>
      </text>
    </comment>
    <comment ref="L3" authorId="0" shapeId="0">
      <text>
        <r>
          <rPr>
            <b/>
            <sz val="9"/>
            <color indexed="81"/>
            <rFont val="Tahoma"/>
            <family val="2"/>
          </rPr>
          <t>wenting:</t>
        </r>
        <r>
          <rPr>
            <sz val="9"/>
            <color indexed="81"/>
            <rFont val="Tahoma"/>
            <family val="2"/>
          </rPr>
          <t xml:space="preserve">
A. Teacher-led classroom
B. Textbook/workbook-based learning 
C. Interactive computer-based/game-based learning
D. No Treatment
E. Not Reported (NR)
</t>
        </r>
      </text>
    </comment>
    <comment ref="M3" authorId="0" shapeId="0">
      <text>
        <r>
          <rPr>
            <b/>
            <sz val="9"/>
            <color indexed="81"/>
            <rFont val="Tahoma"/>
            <family val="2"/>
          </rPr>
          <t>wenting:</t>
        </r>
        <r>
          <rPr>
            <sz val="9"/>
            <color indexed="81"/>
            <rFont val="Tahoma"/>
            <family val="2"/>
          </rPr>
          <t xml:space="preserve">
Country where study was conducted</t>
        </r>
      </text>
    </comment>
    <comment ref="Q3" authorId="1" shapeId="0">
      <text>
        <r>
          <rPr>
            <b/>
            <sz val="8"/>
            <color indexed="81"/>
            <rFont val="Tahoma"/>
            <family val="2"/>
          </rPr>
          <t xml:space="preserve">wenting:
</t>
        </r>
        <r>
          <rPr>
            <sz val="8"/>
            <color indexed="81"/>
            <rFont val="Tahoma"/>
            <family val="2"/>
          </rPr>
          <t>1. Model Tracing (MT)
2. Constraint-based Model (CBM)
3. Bayesian Network (BN)
4. LSA-Based Model (LBM)
5. Others (please specify)
6. Not reported (NR)</t>
        </r>
      </text>
    </comment>
    <comment ref="R3" authorId="0" shapeId="0">
      <text>
        <r>
          <rPr>
            <b/>
            <sz val="9"/>
            <color indexed="81"/>
            <rFont val="Tahoma"/>
            <family val="2"/>
          </rPr>
          <t>wenting:</t>
        </r>
        <r>
          <rPr>
            <sz val="9"/>
            <color indexed="81"/>
            <rFont val="Tahoma"/>
            <family val="2"/>
          </rPr>
          <t xml:space="preserve">
1. Yes
2.  No
3. Not Reported (NR)</t>
        </r>
      </text>
    </comment>
    <comment ref="U3" authorId="0" shapeId="0">
      <text>
        <r>
          <rPr>
            <b/>
            <sz val="9"/>
            <color indexed="81"/>
            <rFont val="Tahoma"/>
            <family val="2"/>
          </rPr>
          <t>wenting:</t>
        </r>
        <r>
          <rPr>
            <sz val="9"/>
            <color indexed="81"/>
            <rFont val="Tahoma"/>
            <family val="2"/>
          </rPr>
          <t xml:space="preserve">
Include page number</t>
        </r>
      </text>
    </comment>
    <comment ref="W3" authorId="0" shapeId="0">
      <text>
        <r>
          <rPr>
            <b/>
            <sz val="9"/>
            <color indexed="81"/>
            <rFont val="Tahoma"/>
            <family val="2"/>
          </rPr>
          <t>wenting:</t>
        </r>
        <r>
          <rPr>
            <sz val="9"/>
            <color indexed="81"/>
            <rFont val="Tahoma"/>
            <family val="2"/>
          </rPr>
          <t xml:space="preserve">
actual number of participants</t>
        </r>
      </text>
    </comment>
    <comment ref="X3" authorId="0" shapeId="0">
      <text>
        <r>
          <rPr>
            <b/>
            <sz val="9"/>
            <color indexed="81"/>
            <rFont val="Tahoma"/>
            <family val="2"/>
          </rPr>
          <t>wenting:</t>
        </r>
        <r>
          <rPr>
            <sz val="9"/>
            <color indexed="81"/>
            <rFont val="Tahoma"/>
            <family val="2"/>
          </rPr>
          <t xml:space="preserve">
Specify grades for K-12. Then use US for Undergraduate students and GS for Graduate Students and Adults for those not in school environments but are adults.</t>
        </r>
      </text>
    </comment>
    <comment ref="Y3" authorId="0" shapeId="0">
      <text>
        <r>
          <rPr>
            <b/>
            <sz val="9"/>
            <color indexed="81"/>
            <rFont val="Tahoma"/>
            <family val="2"/>
          </rPr>
          <t>wenting:</t>
        </r>
        <r>
          <rPr>
            <sz val="9"/>
            <color indexed="81"/>
            <rFont val="Tahoma"/>
            <family val="2"/>
          </rPr>
          <t xml:space="preserve">
1. Low
2. Medium
3. High
4. Varied
5. NR</t>
        </r>
      </text>
    </comment>
    <comment ref="AE3" authorId="0" shapeId="0">
      <text>
        <r>
          <rPr>
            <b/>
            <sz val="9"/>
            <color indexed="81"/>
            <rFont val="Tahoma"/>
            <family val="2"/>
          </rPr>
          <t>wenting:</t>
        </r>
        <r>
          <rPr>
            <sz val="9"/>
            <color indexed="81"/>
            <rFont val="Tahoma"/>
            <family val="2"/>
          </rPr>
          <t xml:space="preserve">
D.4.1 Individual
D.4.2 Group
D.4.3 Mixed (please specify)
D.4.4 Not stated/Unclear (please specify)</t>
        </r>
      </text>
    </comment>
    <comment ref="AG3" authorId="0" shapeId="0">
      <text>
        <r>
          <rPr>
            <b/>
            <sz val="9"/>
            <color indexed="81"/>
            <rFont val="Tahoma"/>
            <family val="2"/>
          </rPr>
          <t>wenting:</t>
        </r>
        <r>
          <rPr>
            <sz val="9"/>
            <color indexed="81"/>
            <rFont val="Tahoma"/>
            <family val="2"/>
          </rPr>
          <t xml:space="preserve">
Originally defined as Pacing (Learner/System/NR)</t>
        </r>
      </text>
    </comment>
    <comment ref="AH3" authorId="0" shapeId="0">
      <text>
        <r>
          <rPr>
            <b/>
            <sz val="9"/>
            <color indexed="81"/>
            <rFont val="Tahoma"/>
            <family val="2"/>
          </rPr>
          <t>wenting:</t>
        </r>
        <r>
          <rPr>
            <sz val="9"/>
            <color indexed="81"/>
            <rFont val="Tahoma"/>
            <family val="2"/>
          </rPr>
          <t xml:space="preserve">
This category suggests how well an agent understands a learner, for example, some agents know the learning progress of the learners, some know more, e.g. the emotional status
</t>
        </r>
      </text>
    </comment>
    <comment ref="AL3" authorId="0" shapeId="0">
      <text>
        <r>
          <rPr>
            <b/>
            <sz val="9"/>
            <color indexed="81"/>
            <rFont val="Tahoma"/>
            <family val="2"/>
          </rPr>
          <t>wenting:</t>
        </r>
        <r>
          <rPr>
            <sz val="9"/>
            <color indexed="81"/>
            <rFont val="Tahoma"/>
            <family val="2"/>
          </rPr>
          <t xml:space="preserve">
E.1.1 Randomly assigned
E.1.2 Non-randomly assigned, prior difference controlled by covariate-adjustment, matching, or gain-score comparison
E.1.3 Non-randomly assigned, no control of prior difference
E.1.4 Not Reported (NR)</t>
        </r>
      </text>
    </comment>
    <comment ref="AT3" authorId="0" shapeId="0">
      <text>
        <r>
          <rPr>
            <b/>
            <sz val="9"/>
            <color indexed="81"/>
            <rFont val="Tahoma"/>
            <family val="2"/>
          </rPr>
          <t>wenting:</t>
        </r>
        <r>
          <rPr>
            <sz val="9"/>
            <color indexed="81"/>
            <rFont val="Tahoma"/>
            <family val="2"/>
          </rPr>
          <t xml:space="preserve">
E.9.1 Random assignment (please specify)
E.9.2 Matching of students (please specify)
E.9.3 Covariates (please specify)</t>
        </r>
      </text>
    </comment>
    <comment ref="AU3" authorId="0" shapeId="0">
      <text>
        <r>
          <rPr>
            <b/>
            <sz val="9"/>
            <color indexed="81"/>
            <rFont val="Tahoma"/>
            <family val="2"/>
          </rPr>
          <t>wenting:</t>
        </r>
        <r>
          <rPr>
            <sz val="9"/>
            <color indexed="81"/>
            <rFont val="Tahoma"/>
            <family val="2"/>
          </rPr>
          <t xml:space="preserve">
E.10.1 Age (please specify): they are of the fifth and sixth grade of an elementary school.
E.10.2 Gender (please specify)
E.10.3 Social class (please specify)
E.10.4 Other (please specify)
E.10.5 Not stated/Unclear 
</t>
        </r>
      </text>
    </comment>
    <comment ref="AW3" authorId="0" shapeId="0">
      <text>
        <r>
          <rPr>
            <b/>
            <sz val="9"/>
            <color indexed="81"/>
            <rFont val="Tahoma"/>
            <family val="2"/>
          </rPr>
          <t>wenting:</t>
        </r>
        <r>
          <rPr>
            <sz val="9"/>
            <color indexed="81"/>
            <rFont val="Tahoma"/>
            <family val="2"/>
          </rPr>
          <t xml:space="preserve">
G.1.1 Retention
G.1.2 Transfer
G.1.3 Mixed retention and transfer
G.1.4 Attitudinal (please specify)
G.1.5 Other (please specify)
G.1.6 Not stated / unclear (please specify)
</t>
        </r>
      </text>
    </comment>
    <comment ref="AX3" authorId="0" shapeId="0">
      <text>
        <r>
          <rPr>
            <b/>
            <sz val="9"/>
            <color indexed="81"/>
            <rFont val="Tahoma"/>
            <family val="2"/>
          </rPr>
          <t>wenting:</t>
        </r>
        <r>
          <rPr>
            <sz val="9"/>
            <color indexed="81"/>
            <rFont val="Tahoma"/>
            <family val="2"/>
          </rPr>
          <t xml:space="preserve">
F.2.1 Procedural
F.2.2 Declarative
F.2.3 Attitudinal (please specify): satisfaction of the learning experience 
F.2.5 Other (please specify)
F.2.6 Not stated / unclear (please specify)
</t>
        </r>
      </text>
    </comment>
    <comment ref="AY3" authorId="0" shapeId="0">
      <text>
        <r>
          <rPr>
            <b/>
            <sz val="9"/>
            <color indexed="81"/>
            <rFont val="Tahoma"/>
            <family val="2"/>
          </rPr>
          <t>wenting:</t>
        </r>
        <r>
          <rPr>
            <sz val="9"/>
            <color indexed="81"/>
            <rFont val="Tahoma"/>
            <family val="2"/>
          </rPr>
          <t xml:space="preserve">
F.3.1 Free recall
F.3.2 Objective items
F.3.3 Short-answer items
F.3.4 Various item types (please specify)
F.3.5 Other (please specify)
F.3.6 Not stated / unclear (please specify)</t>
        </r>
      </text>
    </comment>
    <comment ref="AZ3" authorId="0" shapeId="0">
      <text>
        <r>
          <rPr>
            <b/>
            <sz val="9"/>
            <color indexed="81"/>
            <rFont val="Tahoma"/>
            <family val="2"/>
          </rPr>
          <t>wenting:</t>
        </r>
        <r>
          <rPr>
            <sz val="9"/>
            <color indexed="81"/>
            <rFont val="Tahoma"/>
            <family val="2"/>
          </rPr>
          <t xml:space="preserve">
F.4.1 Standardized test
Please provide the name of the test if listed.
F.4.2 Researcher developed test
Please describe and give page number
F 4.3 Both
Please describe and give page number
F.4.4 NR
</t>
        </r>
      </text>
    </comment>
    <comment ref="BT3" authorId="2" shapeId="0">
      <text>
        <r>
          <rPr>
            <b/>
            <sz val="9"/>
            <color indexed="81"/>
            <rFont val="Tahoma"/>
            <family val="2"/>
          </rPr>
          <t>Adesope, Olusola:</t>
        </r>
        <r>
          <rPr>
            <sz val="9"/>
            <color indexed="81"/>
            <rFont val="Tahoma"/>
            <family val="2"/>
          </rPr>
          <t xml:space="preserve">
For effect sizes highlighted in blue color, the studies did not provide SDs or suffiient information, I had to deduce effect sizes from other means, hence confidence is LOW in most cases</t>
        </r>
      </text>
    </comment>
    <comment ref="CA3" authorId="0" shapeId="0">
      <text>
        <r>
          <rPr>
            <b/>
            <sz val="9"/>
            <color indexed="81"/>
            <rFont val="Tahoma"/>
            <family val="2"/>
          </rPr>
          <t>wenting:</t>
        </r>
        <r>
          <rPr>
            <sz val="9"/>
            <color indexed="81"/>
            <rFont val="Tahoma"/>
            <family val="2"/>
          </rPr>
          <t xml:space="preserve">
G.2.1 Yes (please specify)
G.2.2 No
G.2.3 NR</t>
        </r>
      </text>
    </comment>
    <comment ref="B7" authorId="0" shapeId="0">
      <text>
        <r>
          <rPr>
            <b/>
            <sz val="9"/>
            <color indexed="81"/>
            <rFont val="Tahoma"/>
            <family val="2"/>
          </rPr>
          <t>wenting:</t>
        </r>
        <r>
          <rPr>
            <sz val="9"/>
            <color indexed="81"/>
            <rFont val="Tahoma"/>
            <family val="2"/>
          </rPr>
          <t xml:space="preserve">
Data of Math II</t>
        </r>
      </text>
    </comment>
    <comment ref="AX7" authorId="3" shapeId="0">
      <text>
        <r>
          <rPr>
            <b/>
            <sz val="9"/>
            <color indexed="81"/>
            <rFont val="Tahoma"/>
            <family val="2"/>
          </rPr>
          <t xml:space="preserve"> Nesbit:</t>
        </r>
        <r>
          <rPr>
            <sz val="9"/>
            <color indexed="81"/>
            <rFont val="Tahoma"/>
            <family val="2"/>
          </rPr>
          <t xml:space="preserve">
Qualitative items. Perhaps we should have a third category for conceptual knowledge.
</t>
        </r>
      </text>
    </comment>
    <comment ref="B8" authorId="0" shapeId="0">
      <text>
        <r>
          <rPr>
            <b/>
            <sz val="9"/>
            <color indexed="81"/>
            <rFont val="Tahoma"/>
            <family val="2"/>
          </rPr>
          <t>wenting:</t>
        </r>
        <r>
          <rPr>
            <sz val="9"/>
            <color indexed="81"/>
            <rFont val="Tahoma"/>
            <family val="2"/>
          </rPr>
          <t xml:space="preserve">
Data of Electricity and Magnetism</t>
        </r>
      </text>
    </comment>
    <comment ref="B9" authorId="0" shapeId="0">
      <text>
        <r>
          <rPr>
            <b/>
            <sz val="9"/>
            <color indexed="81"/>
            <rFont val="Tahoma"/>
            <family val="2"/>
          </rPr>
          <t>wenting:</t>
        </r>
        <r>
          <rPr>
            <sz val="9"/>
            <color indexed="81"/>
            <rFont val="Tahoma"/>
            <family val="2"/>
          </rPr>
          <t xml:space="preserve">
Data of Introduction to Physics</t>
        </r>
      </text>
    </comment>
    <comment ref="B11" authorId="0" shapeId="0">
      <text>
        <r>
          <rPr>
            <b/>
            <sz val="9"/>
            <color indexed="81"/>
            <rFont val="Tahoma"/>
            <family val="2"/>
          </rPr>
          <t>wenting:</t>
        </r>
        <r>
          <rPr>
            <sz val="9"/>
            <color indexed="81"/>
            <rFont val="Tahoma"/>
            <family val="2"/>
          </rPr>
          <t xml:space="preserve">
used those two groups 
-Wayang/No Fluency
-NoWaya/NoFlu</t>
        </r>
      </text>
    </comment>
    <comment ref="BG12" authorId="0" shapeId="0">
      <text>
        <r>
          <rPr>
            <b/>
            <sz val="9"/>
            <color indexed="81"/>
            <rFont val="Tahoma"/>
            <family val="2"/>
          </rPr>
          <t>wenting:</t>
        </r>
        <r>
          <rPr>
            <sz val="9"/>
            <color indexed="81"/>
            <rFont val="Tahoma"/>
            <family val="2"/>
          </rPr>
          <t xml:space="preserve">
The learning gain score (posttest score 􀀒 pretest
score) for the RMT classes was .109 (10.9% gain from
pretest to posttest), with an SD of .118, whereas the control
classes yielded an average gain of .03 (3% gain), with an
SD of .094.</t>
        </r>
      </text>
    </comment>
    <comment ref="Y18" authorId="4" shapeId="0">
      <text>
        <r>
          <rPr>
            <b/>
            <sz val="9"/>
            <color indexed="81"/>
            <rFont val="Tahoma"/>
            <family val="2"/>
          </rPr>
          <t>Qing's:</t>
        </r>
        <r>
          <rPr>
            <sz val="9"/>
            <color indexed="81"/>
            <rFont val="Tahoma"/>
            <family val="2"/>
          </rPr>
          <t xml:space="preserve">
having pretest though</t>
        </r>
      </text>
    </comment>
    <comment ref="AS18" authorId="4" shapeId="0">
      <text>
        <r>
          <rPr>
            <b/>
            <sz val="9"/>
            <color indexed="81"/>
            <rFont val="Tahoma"/>
            <family val="2"/>
          </rPr>
          <t>Qing's:</t>
        </r>
        <r>
          <rPr>
            <sz val="9"/>
            <color indexed="81"/>
            <rFont val="Tahoma"/>
            <family val="2"/>
          </rPr>
          <t xml:space="preserve">
insufficient info
differ in teacher use of CT</t>
        </r>
      </text>
    </comment>
    <comment ref="BG18" authorId="4" shapeId="0">
      <text>
        <r>
          <rPr>
            <b/>
            <sz val="9"/>
            <color indexed="81"/>
            <rFont val="Tahoma"/>
            <family val="2"/>
          </rPr>
          <t>Qing's:</t>
        </r>
        <r>
          <rPr>
            <sz val="9"/>
            <color indexed="81"/>
            <rFont val="Tahoma"/>
            <family val="2"/>
          </rPr>
          <t xml:space="preserve">
unadjusted</t>
        </r>
      </text>
    </comment>
    <comment ref="BX18" authorId="4" shapeId="0">
      <text>
        <r>
          <rPr>
            <b/>
            <sz val="9"/>
            <color indexed="81"/>
            <rFont val="Tahoma"/>
            <family val="2"/>
          </rPr>
          <t>Qing's:</t>
        </r>
        <r>
          <rPr>
            <sz val="9"/>
            <color indexed="81"/>
            <rFont val="Tahoma"/>
            <family val="2"/>
          </rPr>
          <t xml:space="preserve">
p=.48</t>
        </r>
      </text>
    </comment>
    <comment ref="AS19" authorId="4" shapeId="0">
      <text>
        <r>
          <rPr>
            <b/>
            <sz val="9"/>
            <color indexed="81"/>
            <rFont val="Tahoma"/>
            <family val="2"/>
          </rPr>
          <t>Qing's:</t>
        </r>
        <r>
          <rPr>
            <sz val="9"/>
            <color indexed="81"/>
            <rFont val="Tahoma"/>
            <family val="2"/>
          </rPr>
          <t xml:space="preserve">
insufficient info on treatment</t>
        </r>
      </text>
    </comment>
    <comment ref="BX19" authorId="4" shapeId="0">
      <text>
        <r>
          <rPr>
            <b/>
            <sz val="9"/>
            <color indexed="81"/>
            <rFont val="Tahoma"/>
            <family val="2"/>
          </rPr>
          <t>Qing's:</t>
        </r>
        <r>
          <rPr>
            <sz val="9"/>
            <color indexed="81"/>
            <rFont val="Tahoma"/>
            <family val="2"/>
          </rPr>
          <t xml:space="preserve">
p&gt;.1</t>
        </r>
      </text>
    </comment>
    <comment ref="N20" authorId="4" shapeId="0">
      <text>
        <r>
          <rPr>
            <b/>
            <sz val="9"/>
            <color indexed="81"/>
            <rFont val="Tahoma"/>
            <family val="2"/>
          </rPr>
          <t>Qing's:</t>
        </r>
        <r>
          <rPr>
            <sz val="9"/>
            <color indexed="81"/>
            <rFont val="Tahoma"/>
            <family val="2"/>
          </rPr>
          <t xml:space="preserve">
The front-end architecture includes an interface management agent, a testing management
agent, and a courseware management agent while the back-end architecture includes a knowledge acquisition agent, a misconception
diagnosis agent, and a remedial learning path generation agent.</t>
        </r>
      </text>
    </comment>
    <comment ref="R20" authorId="4" shapeId="0">
      <text>
        <r>
          <rPr>
            <b/>
            <sz val="9"/>
            <color indexed="81"/>
            <rFont val="Tahoma"/>
            <family val="2"/>
          </rPr>
          <t>Qing's:</t>
        </r>
        <r>
          <rPr>
            <sz val="9"/>
            <color indexed="81"/>
            <rFont val="Tahoma"/>
            <family val="2"/>
          </rPr>
          <t xml:space="preserve">
misconception diagnosis agent</t>
        </r>
      </text>
    </comment>
    <comment ref="BY21" authorId="5" shapeId="0">
      <text>
        <r>
          <rPr>
            <b/>
            <sz val="8"/>
            <color indexed="81"/>
            <rFont val="Tahoma"/>
            <family val="2"/>
          </rPr>
          <t>Wenting:</t>
        </r>
        <r>
          <rPr>
            <sz val="8"/>
            <color indexed="81"/>
            <rFont val="Tahoma"/>
            <family val="2"/>
          </rPr>
          <t xml:space="preserve">
Another way to calculate the effect size is the  
2 value [4]. For our
experiment,  
2 is 0.12, which is a relatively large effect size. We also calculated
the power, measured as the fraction of experiments that would produce significant
results for the same design, the same number of participants and the same effect
size. Chin [4] recommends that researchers should strive for a power of 0.8. The
power of this experiment was calculated as 0.75 at significance 0.05, which is an
excellent result.</t>
        </r>
      </text>
    </comment>
    <comment ref="K22" authorId="4" shapeId="0">
      <text>
        <r>
          <rPr>
            <b/>
            <sz val="9"/>
            <color indexed="81"/>
            <rFont val="Tahoma"/>
            <family val="2"/>
          </rPr>
          <t>Qing's:</t>
        </r>
        <r>
          <rPr>
            <sz val="9"/>
            <color indexed="81"/>
            <rFont val="Tahoma"/>
            <family val="2"/>
          </rPr>
          <t xml:space="preserve">
After each basic unit, students either worked with Inspiration or
taught their agents in the TA system</t>
        </r>
      </text>
    </comment>
    <comment ref="BX22" authorId="4" shapeId="0">
      <text>
        <r>
          <rPr>
            <b/>
            <sz val="9"/>
            <color indexed="81"/>
            <rFont val="Tahoma"/>
            <family val="2"/>
          </rPr>
          <t>Qing's:</t>
        </r>
        <r>
          <rPr>
            <sz val="9"/>
            <color indexed="81"/>
            <rFont val="Tahoma"/>
            <family val="2"/>
          </rPr>
          <t xml:space="preserve">
.048</t>
        </r>
      </text>
    </comment>
    <comment ref="F23" authorId="4" shapeId="0">
      <text>
        <r>
          <rPr>
            <b/>
            <sz val="9"/>
            <color indexed="81"/>
            <rFont val="Tahoma"/>
            <family val="2"/>
          </rPr>
          <t>Qing's:</t>
        </r>
        <r>
          <rPr>
            <sz val="9"/>
            <color indexed="81"/>
            <rFont val="Tahoma"/>
            <family val="2"/>
          </rPr>
          <t xml:space="preserve">
TA-1st vs. TA-2nd</t>
        </r>
      </text>
    </comment>
    <comment ref="BD23" authorId="4" shapeId="0">
      <text>
        <r>
          <rPr>
            <b/>
            <sz val="9"/>
            <color indexed="81"/>
            <rFont val="Tahoma"/>
            <family val="2"/>
          </rPr>
          <t>Qing's:</t>
        </r>
        <r>
          <rPr>
            <sz val="9"/>
            <color indexed="81"/>
            <rFont val="Tahoma"/>
            <family val="2"/>
          </rPr>
          <t xml:space="preserve">
Thus, threats to internal validity
such as maturation, instrumentation bias, history and regression were not
serious threats to the internal validity of the study.</t>
        </r>
      </text>
    </comment>
    <comment ref="AS25" authorId="4" shapeId="0">
      <text>
        <r>
          <rPr>
            <b/>
            <sz val="9"/>
            <color indexed="81"/>
            <rFont val="Tahoma"/>
            <family val="2"/>
          </rPr>
          <t>Qing's:</t>
        </r>
        <r>
          <rPr>
            <sz val="9"/>
            <color indexed="81"/>
            <rFont val="Tahoma"/>
            <family val="2"/>
          </rPr>
          <t xml:space="preserve">
teachers use TA differently in different classes in the experimental group</t>
        </r>
      </text>
    </comment>
    <comment ref="H27" authorId="4" shapeId="0">
      <text>
        <r>
          <rPr>
            <b/>
            <sz val="9"/>
            <color indexed="81"/>
            <rFont val="Tahoma"/>
            <family val="2"/>
          </rPr>
          <t>Qing's:</t>
        </r>
        <r>
          <rPr>
            <sz val="9"/>
            <color indexed="81"/>
            <rFont val="Tahoma"/>
            <family val="2"/>
          </rPr>
          <t xml:space="preserve">
 A corpus of 54 one-on-one tutor-
ing sessions has been collected.</t>
        </r>
      </text>
    </comment>
    <comment ref="I27" authorId="4" shapeId="0">
      <text>
        <r>
          <rPr>
            <b/>
            <sz val="9"/>
            <color indexed="81"/>
            <rFont val="Tahoma"/>
            <family val="2"/>
          </rPr>
          <t>Qing's:</t>
        </r>
        <r>
          <rPr>
            <sz val="9"/>
            <color indexed="81"/>
            <rFont val="Tahoma"/>
            <family val="2"/>
          </rPr>
          <t xml:space="preserve">
 A corpus of 54 one-on-one tutor-
ing sessions has been collected.</t>
        </r>
      </text>
    </comment>
    <comment ref="J27" authorId="4" shapeId="0">
      <text>
        <r>
          <rPr>
            <b/>
            <sz val="9"/>
            <color indexed="81"/>
            <rFont val="Tahoma"/>
            <family val="2"/>
          </rPr>
          <t>Qing's:</t>
        </r>
        <r>
          <rPr>
            <sz val="9"/>
            <color indexed="81"/>
            <rFont val="Tahoma"/>
            <family val="2"/>
          </rPr>
          <t xml:space="preserve">
 A corpus of 54 one-on-one tutor-
ing sessions has been collected.</t>
        </r>
      </text>
    </comment>
    <comment ref="AG29" authorId="4" shapeId="0">
      <text>
        <r>
          <rPr>
            <b/>
            <sz val="9"/>
            <color indexed="81"/>
            <rFont val="Tahoma"/>
            <family val="2"/>
          </rPr>
          <t>Qing's:</t>
        </r>
        <r>
          <rPr>
            <sz val="9"/>
            <color indexed="81"/>
            <rFont val="Tahoma"/>
            <family val="2"/>
          </rPr>
          <t xml:space="preserve">
p. 6 Fossati-method</t>
        </r>
      </text>
    </comment>
    <comment ref="AS29" authorId="4" shapeId="0">
      <text>
        <r>
          <rPr>
            <b/>
            <sz val="9"/>
            <color indexed="81"/>
            <rFont val="Tahoma"/>
            <family val="2"/>
          </rPr>
          <t>Qing's:</t>
        </r>
        <r>
          <rPr>
            <sz val="9"/>
            <color indexed="81"/>
            <rFont val="Tahoma"/>
            <family val="2"/>
          </rPr>
          <t xml:space="preserve">
the description of the research design is very inadequate</t>
        </r>
      </text>
    </comment>
    <comment ref="AY30" authorId="4" shapeId="0">
      <text>
        <r>
          <rPr>
            <b/>
            <sz val="9"/>
            <color indexed="81"/>
            <rFont val="Tahoma"/>
            <family val="2"/>
          </rPr>
          <t>Qing's:</t>
        </r>
        <r>
          <rPr>
            <sz val="9"/>
            <color indexed="81"/>
            <rFont val="Tahoma"/>
            <family val="2"/>
          </rPr>
          <t xml:space="preserve">
draw + short answer</t>
        </r>
      </text>
    </comment>
    <comment ref="BX30" authorId="4" shapeId="0">
      <text>
        <r>
          <rPr>
            <b/>
            <sz val="9"/>
            <color indexed="81"/>
            <rFont val="Tahoma"/>
            <family val="2"/>
          </rPr>
          <t>Qing's:</t>
        </r>
        <r>
          <rPr>
            <sz val="9"/>
            <color indexed="81"/>
            <rFont val="Tahoma"/>
            <family val="2"/>
          </rPr>
          <t xml:space="preserve">
respectable compared to human tutor group</t>
        </r>
      </text>
    </comment>
    <comment ref="B32" authorId="0" shapeId="0">
      <text>
        <r>
          <rPr>
            <b/>
            <sz val="9"/>
            <color indexed="81"/>
            <rFont val="Tahoma"/>
            <family val="2"/>
          </rPr>
          <t>wenting:</t>
        </r>
        <r>
          <rPr>
            <sz val="9"/>
            <color indexed="81"/>
            <rFont val="Tahoma"/>
            <family val="2"/>
          </rPr>
          <t xml:space="preserve">
study1</t>
        </r>
      </text>
    </comment>
    <comment ref="B33" authorId="0" shapeId="0">
      <text>
        <r>
          <rPr>
            <b/>
            <sz val="9"/>
            <color indexed="81"/>
            <rFont val="Tahoma"/>
            <family val="2"/>
          </rPr>
          <t>wenting:</t>
        </r>
        <r>
          <rPr>
            <sz val="9"/>
            <color indexed="81"/>
            <rFont val="Tahoma"/>
            <family val="2"/>
          </rPr>
          <t xml:space="preserve">
study2</t>
        </r>
      </text>
    </comment>
    <comment ref="K39" authorId="4" shapeId="0">
      <text>
        <r>
          <rPr>
            <b/>
            <sz val="9"/>
            <color indexed="81"/>
            <rFont val="Tahoma"/>
            <family val="2"/>
          </rPr>
          <t>Qing's:</t>
        </r>
        <r>
          <rPr>
            <sz val="9"/>
            <color indexed="81"/>
            <rFont val="Tahoma"/>
            <family val="2"/>
          </rPr>
          <t xml:space="preserve">
those in Group B (V2) received
learning suggestions given by ITED II and relevant homework given by the teacher following
each online test</t>
        </r>
      </text>
    </comment>
    <comment ref="BG39" authorId="0" shapeId="0">
      <text>
        <r>
          <rPr>
            <b/>
            <sz val="9"/>
            <color indexed="81"/>
            <rFont val="Tahoma"/>
            <family val="2"/>
          </rPr>
          <t>wenting:</t>
        </r>
        <r>
          <rPr>
            <sz val="9"/>
            <color indexed="81"/>
            <rFont val="Tahoma"/>
            <family val="2"/>
          </rPr>
          <t xml:space="preserve">
Rather, the standardized grade for black students (n = 35, M = .03) was similar to that of their white counterparts
(n = 61, M = -.03), F (1, 469) = .09, p = .77. Furthermore, black students enrolled in the
online ITS sections (n = 35, M = .03) had a significantly higher average standardized
grade than did their black counterparts who participated in the lecture formatted sections
(n = 118, M = -.49), F (1, 469) = 8.09, p = .005. White students who participated in the
online ITS sections (n = 61, M = -.03) did not significantly differ on average standardized
grade from white students who participated in lecture sections (n = 259, M = .20), F (1,
469) = 2.76, p = .10</t>
        </r>
      </text>
    </comment>
    <comment ref="BX41" authorId="4" shapeId="0">
      <text>
        <r>
          <rPr>
            <b/>
            <sz val="9"/>
            <color indexed="81"/>
            <rFont val="Tahoma"/>
            <family val="2"/>
          </rPr>
          <t>Qing's:</t>
        </r>
        <r>
          <rPr>
            <sz val="9"/>
            <color indexed="81"/>
            <rFont val="Tahoma"/>
            <family val="2"/>
          </rPr>
          <t xml:space="preserve">
0.015</t>
        </r>
      </text>
    </comment>
    <comment ref="Y43" authorId="4" shapeId="0">
      <text>
        <r>
          <rPr>
            <b/>
            <sz val="9"/>
            <color indexed="81"/>
            <rFont val="Tahoma"/>
            <family val="2"/>
          </rPr>
          <t>Qing's:</t>
        </r>
        <r>
          <rPr>
            <sz val="9"/>
            <color indexed="81"/>
            <rFont val="Tahoma"/>
            <family val="2"/>
          </rPr>
          <t xml:space="preserve">
Students who have completed the Financial Accounting course may have
done so with varying levels of success</t>
        </r>
      </text>
    </comment>
    <comment ref="AQ43" authorId="4" shapeId="0">
      <text>
        <r>
          <rPr>
            <b/>
            <sz val="9"/>
            <color indexed="81"/>
            <rFont val="Tahoma"/>
            <family val="2"/>
          </rPr>
          <t>Qing's:</t>
        </r>
        <r>
          <rPr>
            <sz val="9"/>
            <color indexed="81"/>
            <rFont val="Tahoma"/>
            <family val="2"/>
          </rPr>
          <t xml:space="preserve">
for the homework which is considered the treatment session</t>
        </r>
      </text>
    </comment>
    <comment ref="AT43" authorId="4" shapeId="0">
      <text>
        <r>
          <rPr>
            <b/>
            <sz val="9"/>
            <color indexed="81"/>
            <rFont val="Tahoma"/>
            <family val="2"/>
          </rPr>
          <t>Qing's:</t>
        </r>
        <r>
          <rPr>
            <sz val="9"/>
            <color indexed="81"/>
            <rFont val="Tahoma"/>
            <family val="2"/>
          </rPr>
          <t xml:space="preserve">
they have pre-test but did not mention the difference in prior knowledge between the two groups</t>
        </r>
      </text>
    </comment>
    <comment ref="BX43" authorId="4" shapeId="0">
      <text>
        <r>
          <rPr>
            <b/>
            <sz val="9"/>
            <color indexed="81"/>
            <rFont val="Tahoma"/>
            <family val="2"/>
          </rPr>
          <t>Qing's:</t>
        </r>
        <r>
          <rPr>
            <sz val="9"/>
            <color indexed="81"/>
            <rFont val="Tahoma"/>
            <family val="2"/>
          </rPr>
          <t xml:space="preserve">
0.877</t>
        </r>
      </text>
    </comment>
    <comment ref="BG47" authorId="4" shapeId="0">
      <text>
        <r>
          <rPr>
            <b/>
            <sz val="9"/>
            <color indexed="81"/>
            <rFont val="Tahoma"/>
            <family val="2"/>
          </rPr>
          <t>Qing's:</t>
        </r>
        <r>
          <rPr>
            <sz val="9"/>
            <color indexed="81"/>
            <rFont val="Tahoma"/>
            <family val="2"/>
          </rPr>
          <t xml:space="preserve">
average the four numbers p.16</t>
        </r>
      </text>
    </comment>
    <comment ref="BX47" authorId="4" shapeId="0">
      <text>
        <r>
          <rPr>
            <b/>
            <sz val="9"/>
            <color indexed="81"/>
            <rFont val="Tahoma"/>
            <family val="2"/>
          </rPr>
          <t>Qing's:</t>
        </r>
        <r>
          <rPr>
            <sz val="9"/>
            <color indexed="81"/>
            <rFont val="Tahoma"/>
            <family val="2"/>
          </rPr>
          <t xml:space="preserve">
average?</t>
        </r>
      </text>
    </comment>
    <comment ref="K52" authorId="4" shapeId="0">
      <text>
        <r>
          <rPr>
            <b/>
            <sz val="9"/>
            <color indexed="81"/>
            <rFont val="Tahoma"/>
            <family val="2"/>
          </rPr>
          <t>Qing's:</t>
        </r>
        <r>
          <rPr>
            <sz val="9"/>
            <color indexed="81"/>
            <rFont val="Tahoma"/>
            <family val="2"/>
          </rPr>
          <t xml:space="preserve">
The study materials were used
as a replacement for normal lectures and class work on the topic of stoichiometry
within the four high school classes,</t>
        </r>
      </text>
    </comment>
    <comment ref="Q52" authorId="4" shapeId="0">
      <text>
        <r>
          <rPr>
            <b/>
            <sz val="9"/>
            <color indexed="81"/>
            <rFont val="Tahoma"/>
            <family val="2"/>
          </rPr>
          <t>Qing's:</t>
        </r>
        <r>
          <rPr>
            <sz val="9"/>
            <color indexed="81"/>
            <rFont val="Tahoma"/>
            <family val="2"/>
          </rPr>
          <t xml:space="preserve">
John's note</t>
        </r>
      </text>
    </comment>
    <comment ref="AY54" authorId="4" shapeId="0">
      <text>
        <r>
          <rPr>
            <b/>
            <sz val="9"/>
            <color indexed="81"/>
            <rFont val="Tahoma"/>
            <family val="2"/>
          </rPr>
          <t>Qing's:</t>
        </r>
        <r>
          <rPr>
            <sz val="9"/>
            <color indexed="81"/>
            <rFont val="Tahoma"/>
            <family val="2"/>
          </rPr>
          <t xml:space="preserve">
p. 226 fig.1</t>
        </r>
      </text>
    </comment>
    <comment ref="BX54" authorId="4" shapeId="0">
      <text>
        <r>
          <rPr>
            <b/>
            <sz val="9"/>
            <color indexed="81"/>
            <rFont val="Tahoma"/>
            <family val="2"/>
          </rPr>
          <t>Qing's:</t>
        </r>
        <r>
          <rPr>
            <sz val="9"/>
            <color indexed="81"/>
            <rFont val="Tahoma"/>
            <family val="2"/>
          </rPr>
          <t xml:space="preserve">
only p for F (e groups) was reported</t>
        </r>
      </text>
    </comment>
    <comment ref="K61" authorId="4" shapeId="0">
      <text>
        <r>
          <rPr>
            <b/>
            <sz val="9"/>
            <color indexed="81"/>
            <rFont val="Tahoma"/>
            <family val="2"/>
          </rPr>
          <t>Qing's:</t>
        </r>
        <r>
          <rPr>
            <sz val="9"/>
            <color indexed="81"/>
            <rFont val="Tahoma"/>
            <family val="2"/>
          </rPr>
          <t xml:space="preserve">
not explicitly reported</t>
        </r>
      </text>
    </comment>
    <comment ref="Q61" authorId="4" shapeId="0">
      <text>
        <r>
          <rPr>
            <b/>
            <sz val="9"/>
            <color indexed="81"/>
            <rFont val="Tahoma"/>
            <family val="2"/>
          </rPr>
          <t>Qing's:</t>
        </r>
        <r>
          <rPr>
            <sz val="9"/>
            <color indexed="81"/>
            <rFont val="Tahoma"/>
            <family val="2"/>
          </rPr>
          <t xml:space="preserve">
no information on this part, but because it is a cognitive tutor, it could be inferred that it uses a student model</t>
        </r>
      </text>
    </comment>
    <comment ref="AS63" authorId="4" shapeId="0">
      <text>
        <r>
          <rPr>
            <b/>
            <sz val="9"/>
            <color indexed="81"/>
            <rFont val="Tahoma"/>
            <family val="2"/>
          </rPr>
          <t>Qing's:</t>
        </r>
        <r>
          <rPr>
            <sz val="9"/>
            <color indexed="81"/>
            <rFont val="Tahoma"/>
            <family val="2"/>
          </rPr>
          <t xml:space="preserve">
treatment difference is not clearly reported</t>
        </r>
      </text>
    </comment>
    <comment ref="BX63" authorId="4" shapeId="0">
      <text>
        <r>
          <rPr>
            <b/>
            <sz val="9"/>
            <color indexed="81"/>
            <rFont val="Tahoma"/>
            <family val="2"/>
          </rPr>
          <t>Qing's:</t>
        </r>
        <r>
          <rPr>
            <sz val="9"/>
            <color indexed="81"/>
            <rFont val="Tahoma"/>
            <family val="2"/>
          </rPr>
          <t xml:space="preserve">
p&lt;.01</t>
        </r>
      </text>
    </comment>
    <comment ref="K67" authorId="4" shapeId="0">
      <text>
        <r>
          <rPr>
            <b/>
            <sz val="9"/>
            <color indexed="81"/>
            <rFont val="Tahoma"/>
            <family val="2"/>
          </rPr>
          <t>Qing's:</t>
        </r>
        <r>
          <rPr>
            <sz val="9"/>
            <color indexed="81"/>
            <rFont val="Tahoma"/>
            <family val="2"/>
          </rPr>
          <t xml:space="preserve">
not clearly reported</t>
        </r>
      </text>
    </comment>
    <comment ref="Y67" authorId="4" shapeId="0">
      <text>
        <r>
          <rPr>
            <b/>
            <sz val="9"/>
            <color indexed="81"/>
            <rFont val="Tahoma"/>
            <family val="2"/>
          </rPr>
          <t>Qing's:</t>
        </r>
        <r>
          <rPr>
            <sz val="9"/>
            <color indexed="81"/>
            <rFont val="Tahoma"/>
            <family val="2"/>
          </rPr>
          <t xml:space="preserve">
students from different grade levels</t>
        </r>
      </text>
    </comment>
    <comment ref="BV67" authorId="4" shapeId="0">
      <text>
        <r>
          <rPr>
            <b/>
            <sz val="9"/>
            <color indexed="81"/>
            <rFont val="Tahoma"/>
            <family val="2"/>
          </rPr>
          <t>Qing's:</t>
        </r>
        <r>
          <rPr>
            <sz val="9"/>
            <color indexed="81"/>
            <rFont val="Tahoma"/>
            <family val="2"/>
          </rPr>
          <t xml:space="preserve">
Effects are given as effect sizes equal to the differences in means divided by the
overall standard deviation in scores or scale---p.18</t>
        </r>
      </text>
    </comment>
    <comment ref="BX67" authorId="4" shapeId="0">
      <text>
        <r>
          <rPr>
            <b/>
            <sz val="9"/>
            <color indexed="81"/>
            <rFont val="Tahoma"/>
            <family val="2"/>
          </rPr>
          <t>Qing's:</t>
        </r>
        <r>
          <rPr>
            <sz val="9"/>
            <color indexed="81"/>
            <rFont val="Tahoma"/>
            <family val="2"/>
          </rPr>
          <t xml:space="preserve">
.03</t>
        </r>
      </text>
    </comment>
    <comment ref="BG69" authorId="0" shapeId="0">
      <text>
        <r>
          <rPr>
            <b/>
            <sz val="9"/>
            <color indexed="81"/>
            <rFont val="Tahoma"/>
            <family val="2"/>
          </rPr>
          <t>wenting:</t>
        </r>
        <r>
          <rPr>
            <sz val="9"/>
            <color indexed="81"/>
            <rFont val="Tahoma"/>
            <family val="2"/>
          </rPr>
          <t xml:space="preserve">
this is the learning gain between Tests 1 and 2</t>
        </r>
      </text>
    </comment>
    <comment ref="BX73" authorId="4" shapeId="0">
      <text>
        <r>
          <rPr>
            <b/>
            <sz val="9"/>
            <color indexed="81"/>
            <rFont val="Tahoma"/>
            <family val="2"/>
          </rPr>
          <t>Qing's:</t>
        </r>
        <r>
          <rPr>
            <sz val="9"/>
            <color indexed="81"/>
            <rFont val="Tahoma"/>
            <family val="2"/>
          </rPr>
          <t xml:space="preserve">
p=.16</t>
        </r>
      </text>
    </comment>
    <comment ref="P74" authorId="6" shapeId="0">
      <text>
        <r>
          <rPr>
            <b/>
            <sz val="9"/>
            <color indexed="81"/>
            <rFont val="Tahoma"/>
            <family val="2"/>
          </rPr>
          <t>Wenting Ma:</t>
        </r>
        <r>
          <rPr>
            <sz val="9"/>
            <color indexed="81"/>
            <rFont val="Tahoma"/>
            <family val="2"/>
          </rPr>
          <t xml:space="preserve">
</t>
        </r>
      </text>
    </comment>
    <comment ref="Q74" authorId="6" shapeId="0">
      <text>
        <r>
          <rPr>
            <b/>
            <sz val="9"/>
            <color indexed="81"/>
            <rFont val="Tahoma"/>
            <family val="2"/>
          </rPr>
          <t>Wenting Ma:</t>
        </r>
        <r>
          <rPr>
            <sz val="9"/>
            <color indexed="81"/>
            <rFont val="Tahoma"/>
            <family val="2"/>
          </rPr>
          <t xml:space="preserve">
Model tracing using reference solution. Refer to A068- p.104-105</t>
        </r>
      </text>
    </comment>
    <comment ref="B75" authorId="4" shapeId="0">
      <text>
        <r>
          <rPr>
            <b/>
            <sz val="9"/>
            <color indexed="81"/>
            <rFont val="Tahoma"/>
            <family val="2"/>
          </rPr>
          <t>Qing's:</t>
        </r>
        <r>
          <rPr>
            <sz val="9"/>
            <color indexed="81"/>
            <rFont val="Tahoma"/>
            <family val="2"/>
          </rPr>
          <t xml:space="preserve">
Also same sample but different comparisons. Select the one of interest.</t>
        </r>
      </text>
    </comment>
    <comment ref="R75" authorId="4" shapeId="0">
      <text>
        <r>
          <rPr>
            <b/>
            <sz val="9"/>
            <color indexed="81"/>
            <rFont val="Tahoma"/>
            <family val="2"/>
          </rPr>
          <t>Qing's:</t>
        </r>
        <r>
          <rPr>
            <sz val="9"/>
            <color indexed="81"/>
            <rFont val="Tahoma"/>
            <family val="2"/>
          </rPr>
          <t xml:space="preserve">
Qing's:
PAL deliberately makes mistakes reflecting
common student misconceptions or errors.! After implement-ing any step, PAL asks to be warned if the student detects
any mistakes. ~If the student fails to detect such a mistake
and merely asks PAL to proceed, PAL expresses misgivings
and asks the student to check more carefully.</t>
        </r>
      </text>
    </comment>
    <comment ref="Y75" authorId="4" shapeId="0">
      <text>
        <r>
          <rPr>
            <b/>
            <sz val="9"/>
            <color indexed="81"/>
            <rFont val="Tahoma"/>
            <family val="2"/>
          </rPr>
          <t>Qing's:</t>
        </r>
        <r>
          <rPr>
            <sz val="9"/>
            <color indexed="81"/>
            <rFont val="Tahoma"/>
            <family val="2"/>
          </rPr>
          <t xml:space="preserve">
During the fifth week of the introductory physics
course</t>
        </r>
      </text>
    </comment>
    <comment ref="W76" authorId="4" shapeId="0">
      <text>
        <r>
          <rPr>
            <b/>
            <sz val="9"/>
            <color indexed="81"/>
            <rFont val="Tahoma"/>
            <family val="2"/>
          </rPr>
          <t>Qing's:</t>
        </r>
        <r>
          <rPr>
            <sz val="9"/>
            <color indexed="81"/>
            <rFont val="Tahoma"/>
            <family val="2"/>
          </rPr>
          <t xml:space="preserve">
the number of students reporting final grades</t>
        </r>
      </text>
    </comment>
    <comment ref="AS76" authorId="4" shapeId="0">
      <text>
        <r>
          <rPr>
            <b/>
            <sz val="9"/>
            <color indexed="81"/>
            <rFont val="Tahoma"/>
            <family val="2"/>
          </rPr>
          <t>Qing's:</t>
        </r>
        <r>
          <rPr>
            <sz val="9"/>
            <color indexed="81"/>
            <rFont val="Tahoma"/>
            <family val="2"/>
          </rPr>
          <t xml:space="preserve">
teachers' role in CT group is not clearly stated</t>
        </r>
      </text>
    </comment>
    <comment ref="BX76" authorId="4" shapeId="0">
      <text>
        <r>
          <rPr>
            <b/>
            <sz val="9"/>
            <color indexed="81"/>
            <rFont val="Tahoma"/>
            <family val="2"/>
          </rPr>
          <t>Qing's:</t>
        </r>
        <r>
          <rPr>
            <sz val="9"/>
            <color indexed="81"/>
            <rFont val="Tahoma"/>
            <family val="2"/>
          </rPr>
          <t xml:space="preserve">
p=.007</t>
        </r>
      </text>
    </comment>
    <comment ref="O77" authorId="4" shapeId="0">
      <text>
        <r>
          <rPr>
            <b/>
            <sz val="9"/>
            <color indexed="81"/>
            <rFont val="Tahoma"/>
            <family val="2"/>
          </rPr>
          <t>Qing's:</t>
        </r>
        <r>
          <rPr>
            <sz val="9"/>
            <color indexed="81"/>
            <rFont val="Tahoma"/>
            <family val="2"/>
          </rPr>
          <t xml:space="preserve">
If the student enters a wrong or empty response,
the system engages the student in a remediation sub-dialogue designed to lead the student
to the right answer to the corresponding question.</t>
        </r>
      </text>
    </comment>
    <comment ref="BX77" authorId="4" shapeId="0">
      <text>
        <r>
          <rPr>
            <b/>
            <sz val="9"/>
            <color indexed="81"/>
            <rFont val="Tahoma"/>
            <family val="2"/>
          </rPr>
          <t>Qing's:</t>
        </r>
        <r>
          <rPr>
            <sz val="9"/>
            <color indexed="81"/>
            <rFont val="Tahoma"/>
            <family val="2"/>
          </rPr>
          <t xml:space="preserve">
=.28</t>
        </r>
      </text>
    </comment>
    <comment ref="BY78" authorId="5" shapeId="0">
      <text>
        <r>
          <rPr>
            <b/>
            <sz val="8"/>
            <color indexed="81"/>
            <rFont val="Tahoma"/>
            <family val="2"/>
          </rPr>
          <t>Wenting:</t>
        </r>
        <r>
          <rPr>
            <sz val="8"/>
            <color indexed="81"/>
            <rFont val="Tahoma"/>
            <family val="2"/>
          </rPr>
          <t xml:space="preserve">
Another way to calculate the effect size is the  
2 value [4]. For our
experiment,  
2 is 0.12, which is a relatively large effect size. We also calculated
the power, measured as the fraction of experiments that would produce significant
results for the same design, the same number of participants and the same effect
size. Chin [4] recommends that researchers should strive for a power of 0.8. The
power of this experiment was calculated as 0.75 at significance 0.05, which is an
excellent result.</t>
        </r>
      </text>
    </comment>
    <comment ref="B81" authorId="4" shapeId="0">
      <text>
        <r>
          <rPr>
            <b/>
            <sz val="9"/>
            <color indexed="81"/>
            <rFont val="Tahoma"/>
            <family val="2"/>
          </rPr>
          <t>Qing's:</t>
        </r>
        <r>
          <rPr>
            <sz val="9"/>
            <color indexed="81"/>
            <rFont val="Tahoma"/>
            <family val="2"/>
          </rPr>
          <t xml:space="preserve">
Same sample but different comparisons. Select the one of interest.</t>
        </r>
      </text>
    </comment>
    <comment ref="R81" authorId="4" shapeId="0">
      <text>
        <r>
          <rPr>
            <b/>
            <sz val="9"/>
            <color indexed="81"/>
            <rFont val="Tahoma"/>
            <family val="2"/>
          </rPr>
          <t>Qing's:</t>
        </r>
        <r>
          <rPr>
            <sz val="9"/>
            <color indexed="81"/>
            <rFont val="Tahoma"/>
            <family val="2"/>
          </rPr>
          <t xml:space="preserve">
p. 53-54</t>
        </r>
      </text>
    </comment>
    <comment ref="BX81" authorId="4" shapeId="0">
      <text>
        <r>
          <rPr>
            <b/>
            <sz val="9"/>
            <color indexed="81"/>
            <rFont val="Tahoma"/>
            <family val="2"/>
          </rPr>
          <t>Qing's:</t>
        </r>
        <r>
          <rPr>
            <sz val="9"/>
            <color indexed="81"/>
            <rFont val="Tahoma"/>
            <family val="2"/>
          </rPr>
          <t xml:space="preserve">
0.7</t>
        </r>
      </text>
    </comment>
    <comment ref="AL83" authorId="3" shapeId="0">
      <text>
        <r>
          <rPr>
            <b/>
            <sz val="9"/>
            <color indexed="81"/>
            <rFont val="Tahoma"/>
            <family val="2"/>
          </rPr>
          <t xml:space="preserve"> Nesbit:</t>
        </r>
        <r>
          <rPr>
            <sz val="9"/>
            <color indexed="81"/>
            <rFont val="Tahoma"/>
            <family val="2"/>
          </rPr>
          <t xml:space="preserve">
Students were randomly assigned to classes and classes randomly assigned to treatments. We judge this *close enough* to true random assignment.
</t>
        </r>
      </text>
    </comment>
    <comment ref="B84" authorId="4" shapeId="0">
      <text>
        <r>
          <rPr>
            <b/>
            <sz val="9"/>
            <color indexed="81"/>
            <rFont val="Tahoma"/>
            <family val="2"/>
          </rPr>
          <t>Qing's:</t>
        </r>
        <r>
          <rPr>
            <sz val="9"/>
            <color indexed="81"/>
            <rFont val="Tahoma"/>
            <family val="2"/>
          </rPr>
          <t xml:space="preserve">
Same sample but different comparisons. Select the one of our interest.</t>
        </r>
      </text>
    </comment>
    <comment ref="AD84" authorId="4" shapeId="0">
      <text>
        <r>
          <rPr>
            <b/>
            <sz val="9"/>
            <color indexed="81"/>
            <rFont val="Tahoma"/>
            <family val="2"/>
          </rPr>
          <t>Qing's:</t>
        </r>
        <r>
          <rPr>
            <sz val="9"/>
            <color indexed="81"/>
            <rFont val="Tahoma"/>
            <family val="2"/>
          </rPr>
          <t xml:space="preserve">
What if participants in different groups studies in different learning environments?</t>
        </r>
      </text>
    </comment>
    <comment ref="BX84" authorId="4" shapeId="0">
      <text>
        <r>
          <rPr>
            <b/>
            <sz val="9"/>
            <color indexed="81"/>
            <rFont val="Tahoma"/>
            <family val="2"/>
          </rPr>
          <t>Qing's:</t>
        </r>
        <r>
          <rPr>
            <sz val="9"/>
            <color indexed="81"/>
            <rFont val="Tahoma"/>
            <family val="2"/>
          </rPr>
          <t xml:space="preserve">
.01</t>
        </r>
      </text>
    </comment>
    <comment ref="BN85" authorId="7" shapeId="0">
      <text>
        <r>
          <rPr>
            <b/>
            <sz val="8"/>
            <color indexed="81"/>
            <rFont val="Tahoma"/>
            <family val="2"/>
          </rPr>
          <t>wema:</t>
        </r>
        <r>
          <rPr>
            <sz val="8"/>
            <color indexed="81"/>
            <rFont val="Tahoma"/>
            <family val="2"/>
          </rPr>
          <t xml:space="preserve">
learning gain</t>
        </r>
      </text>
    </comment>
    <comment ref="BQ85" authorId="7" shapeId="0">
      <text>
        <r>
          <rPr>
            <b/>
            <sz val="8"/>
            <color indexed="81"/>
            <rFont val="Tahoma"/>
            <family val="2"/>
          </rPr>
          <t>wema:</t>
        </r>
        <r>
          <rPr>
            <sz val="8"/>
            <color indexed="81"/>
            <rFont val="Tahoma"/>
            <family val="2"/>
          </rPr>
          <t xml:space="preserve">
learning gain</t>
        </r>
      </text>
    </comment>
    <comment ref="BY96" authorId="5" shapeId="0">
      <text>
        <r>
          <rPr>
            <b/>
            <sz val="8"/>
            <color indexed="81"/>
            <rFont val="Tahoma"/>
            <family val="2"/>
          </rPr>
          <t>Wenting:</t>
        </r>
        <r>
          <rPr>
            <sz val="8"/>
            <color indexed="81"/>
            <rFont val="Tahoma"/>
            <family val="2"/>
          </rPr>
          <t xml:space="preserve">
Another way to calculate the effect size is the  
2 value [4]. For our
experiment,  
2 is 0.12, which is a relatively large effect size. We also calculated
the power, measured as the fraction of experiments that would produce significant
results for the same design, the same number of participants and the same effect
size. Chin [4] recommends that researchers should strive for a power of 0.8. The
power of this experiment was calculated as 0.75 at significance 0.05, which is an
excellent result.</t>
        </r>
      </text>
    </comment>
    <comment ref="K114" authorId="4" shapeId="0">
      <text>
        <r>
          <rPr>
            <b/>
            <sz val="9"/>
            <color indexed="81"/>
            <rFont val="Tahoma"/>
            <family val="2"/>
          </rPr>
          <t>Qing's:</t>
        </r>
        <r>
          <rPr>
            <sz val="9"/>
            <color indexed="81"/>
            <rFont val="Tahoma"/>
            <family val="2"/>
          </rPr>
          <t xml:space="preserve">
facilitating brainingstorming</t>
        </r>
      </text>
    </comment>
    <comment ref="Q114" authorId="4" shapeId="0">
      <text>
        <r>
          <rPr>
            <b/>
            <sz val="9"/>
            <color indexed="81"/>
            <rFont val="Tahoma"/>
            <family val="2"/>
          </rPr>
          <t>Qing's:</t>
        </r>
        <r>
          <rPr>
            <sz val="9"/>
            <color indexed="81"/>
            <rFont val="Tahoma"/>
            <family val="2"/>
          </rPr>
          <t xml:space="preserve">
similar to IBM</t>
        </r>
      </text>
    </comment>
    <comment ref="AS114" authorId="4" shapeId="0">
      <text>
        <r>
          <rPr>
            <b/>
            <sz val="9"/>
            <color indexed="81"/>
            <rFont val="Tahoma"/>
            <family val="2"/>
          </rPr>
          <t>Qing's:</t>
        </r>
        <r>
          <rPr>
            <sz val="9"/>
            <color indexed="81"/>
            <rFont val="Tahoma"/>
            <family val="2"/>
          </rPr>
          <t xml:space="preserve">
Because we used this test both as a pretest, which occurred before the brainstorming
activity, and as a posttest, after the brainstorming activity, we cannot eliminate the
possibility that some of the information on the test itself may have primed students for the
brainstorming task</t>
        </r>
      </text>
    </comment>
    <comment ref="K115" authorId="4" shapeId="0">
      <text>
        <r>
          <rPr>
            <b/>
            <sz val="9"/>
            <color indexed="81"/>
            <rFont val="Tahoma"/>
            <family val="2"/>
          </rPr>
          <t>Qing's:</t>
        </r>
        <r>
          <rPr>
            <sz val="9"/>
            <color indexed="81"/>
            <rFont val="Tahoma"/>
            <family val="2"/>
          </rPr>
          <t xml:space="preserve">
facilitating brainingstorming</t>
        </r>
      </text>
    </comment>
    <comment ref="Q115" authorId="4" shapeId="0">
      <text>
        <r>
          <rPr>
            <b/>
            <sz val="9"/>
            <color indexed="81"/>
            <rFont val="Tahoma"/>
            <family val="2"/>
          </rPr>
          <t>Qing's:</t>
        </r>
        <r>
          <rPr>
            <sz val="9"/>
            <color indexed="81"/>
            <rFont val="Tahoma"/>
            <family val="2"/>
          </rPr>
          <t xml:space="preserve">
similar to IBM</t>
        </r>
      </text>
    </comment>
    <comment ref="AS115" authorId="4" shapeId="0">
      <text>
        <r>
          <rPr>
            <b/>
            <sz val="9"/>
            <color indexed="81"/>
            <rFont val="Tahoma"/>
            <family val="2"/>
          </rPr>
          <t>Qing's:</t>
        </r>
        <r>
          <rPr>
            <sz val="9"/>
            <color indexed="81"/>
            <rFont val="Tahoma"/>
            <family val="2"/>
          </rPr>
          <t xml:space="preserve">
Because we used this test both as a pretest, which occurred before the brainstorming
activity, and as a posttest, after the brainstorming activity, we cannot eliminate the
possibility that some of the information on the test itself may have primed students for the
brainstorming task</t>
        </r>
      </text>
    </comment>
    <comment ref="BB115" authorId="4" shapeId="0">
      <text>
        <r>
          <rPr>
            <b/>
            <sz val="9"/>
            <color indexed="81"/>
            <rFont val="Tahoma"/>
            <family val="2"/>
          </rPr>
          <t>Qing's:</t>
        </r>
        <r>
          <rPr>
            <sz val="9"/>
            <color indexed="81"/>
            <rFont val="Tahoma"/>
            <family val="2"/>
          </rPr>
          <t xml:space="preserve">
a range was given</t>
        </r>
      </text>
    </comment>
    <comment ref="BX117" authorId="4" shapeId="0">
      <text>
        <r>
          <rPr>
            <b/>
            <sz val="9"/>
            <color indexed="81"/>
            <rFont val="Tahoma"/>
            <family val="2"/>
          </rPr>
          <t>Qing's:</t>
        </r>
        <r>
          <rPr>
            <sz val="9"/>
            <color indexed="81"/>
            <rFont val="Tahoma"/>
            <family val="2"/>
          </rPr>
          <t xml:space="preserve">
p=.08</t>
        </r>
      </text>
    </comment>
    <comment ref="A119" authorId="5" shapeId="0">
      <text>
        <r>
          <rPr>
            <b/>
            <sz val="8"/>
            <color indexed="81"/>
            <rFont val="Tahoma"/>
            <family val="2"/>
          </rPr>
          <t>Wenting:</t>
        </r>
        <r>
          <rPr>
            <sz val="8"/>
            <color indexed="81"/>
            <rFont val="Tahoma"/>
            <family val="2"/>
          </rPr>
          <t xml:space="preserve">
Not sure if it is ok to select only part of the test results to code.</t>
        </r>
      </text>
    </comment>
    <comment ref="BY119" authorId="5" shapeId="0">
      <text>
        <r>
          <rPr>
            <b/>
            <sz val="8"/>
            <color indexed="81"/>
            <rFont val="Tahoma"/>
            <family val="2"/>
          </rPr>
          <t>Wenting:</t>
        </r>
        <r>
          <rPr>
            <sz val="8"/>
            <color indexed="81"/>
            <rFont val="Tahoma"/>
            <family val="2"/>
          </rPr>
          <t xml:space="preserve">
Another way to calculate the effect size is the  
2 value [4]. For our
experiment,  
2 is 0.12, which is a relatively large effect size. We also calculated
the power, measured as the fraction of experiments that would produce significant
results for the same design, the same number of participants and the same effect
size. Chin [4] recommends that researchers should strive for a power of 0.8. The
power of this experiment was calculated as 0.75 at significance 0.05, which is an
excellent result.</t>
        </r>
      </text>
    </comment>
    <comment ref="AS120" authorId="4" shapeId="0">
      <text>
        <r>
          <rPr>
            <b/>
            <sz val="9"/>
            <color indexed="81"/>
            <rFont val="Tahoma"/>
            <family val="2"/>
          </rPr>
          <t>Qing's:</t>
        </r>
        <r>
          <rPr>
            <sz val="9"/>
            <color indexed="81"/>
            <rFont val="Tahoma"/>
            <family val="2"/>
          </rPr>
          <t xml:space="preserve">
insufficient information is privoded</t>
        </r>
      </text>
    </comment>
    <comment ref="AS121" authorId="4" shapeId="0">
      <text>
        <r>
          <rPr>
            <b/>
            <sz val="9"/>
            <color indexed="81"/>
            <rFont val="Tahoma"/>
            <charset val="134"/>
          </rPr>
          <t>Qing's:</t>
        </r>
        <r>
          <rPr>
            <sz val="9"/>
            <color indexed="81"/>
            <rFont val="Tahoma"/>
            <charset val="134"/>
          </rPr>
          <t xml:space="preserve">
the difference between control and experimental groups are not deliberately described. Also it's confused why the gain scores are negative which suggests little value of the instruction they received.</t>
        </r>
      </text>
    </comment>
    <comment ref="AS122" authorId="4" shapeId="0">
      <text>
        <r>
          <rPr>
            <b/>
            <sz val="9"/>
            <color indexed="81"/>
            <rFont val="Tahoma"/>
            <charset val="134"/>
          </rPr>
          <t>Qing's:</t>
        </r>
        <r>
          <rPr>
            <sz val="9"/>
            <color indexed="81"/>
            <rFont val="Tahoma"/>
            <charset val="134"/>
          </rPr>
          <t xml:space="preserve">
the difference between control and experimental groups are not deliberately described. Also it's confused why the gain scores are negative which suggests little value of the instruction they received.</t>
        </r>
      </text>
    </comment>
    <comment ref="AS123" authorId="4" shapeId="0">
      <text>
        <r>
          <rPr>
            <b/>
            <sz val="9"/>
            <color indexed="81"/>
            <rFont val="Tahoma"/>
            <family val="2"/>
          </rPr>
          <t>Qing's:</t>
        </r>
        <r>
          <rPr>
            <sz val="9"/>
            <color indexed="81"/>
            <rFont val="Tahoma"/>
            <family val="2"/>
          </rPr>
          <t xml:space="preserve">
The differences in instruction between two groups were not described in detail.</t>
        </r>
      </text>
    </comment>
  </commentList>
</comments>
</file>

<file path=xl/comments2.xml><?xml version="1.0" encoding="utf-8"?>
<comments xmlns="http://schemas.openxmlformats.org/spreadsheetml/2006/main">
  <authors>
    <author>Author</author>
  </authors>
  <commentList>
    <comment ref="A7" authorId="0" shapeId="0">
      <text>
        <r>
          <rPr>
            <b/>
            <sz val="8"/>
            <color indexed="81"/>
            <rFont val="Tahoma"/>
            <family val="2"/>
          </rPr>
          <t>Author:</t>
        </r>
        <r>
          <rPr>
            <sz val="8"/>
            <color indexed="81"/>
            <rFont val="Tahoma"/>
            <family val="2"/>
          </rPr>
          <t xml:space="preserve">
Not sure if it is ok to select only part of the test results to code.</t>
        </r>
      </text>
    </comment>
    <comment ref="A9" authorId="0" shapeId="0">
      <text>
        <r>
          <rPr>
            <b/>
            <sz val="8"/>
            <color indexed="81"/>
            <rFont val="Tahoma"/>
            <family val="2"/>
          </rPr>
          <t>Author:</t>
        </r>
        <r>
          <rPr>
            <sz val="8"/>
            <color indexed="81"/>
            <rFont val="Tahoma"/>
            <family val="2"/>
          </rPr>
          <t xml:space="preserve">
Is it a problem if the pre-test and post-test are not testing the same content? </t>
        </r>
      </text>
    </comment>
  </commentList>
</comments>
</file>

<file path=xl/sharedStrings.xml><?xml version="1.0" encoding="utf-8"?>
<sst xmlns="http://schemas.openxmlformats.org/spreadsheetml/2006/main" count="6050" uniqueCount="1951">
  <si>
    <t>Date Reviewed</t>
  </si>
  <si>
    <t xml:space="preserve">Source </t>
  </si>
  <si>
    <t xml:space="preserve">Country </t>
  </si>
  <si>
    <t>Section A - Reference Information</t>
  </si>
  <si>
    <t>Section B - Study Research Questions</t>
  </si>
  <si>
    <t>Theoretical Basis</t>
  </si>
  <si>
    <t>Section C - Sample Information</t>
  </si>
  <si>
    <t>Grade(s)</t>
  </si>
  <si>
    <t>Section D - Conditions and Treatments</t>
  </si>
  <si>
    <t>Setting [Classroom or Laboratory]</t>
  </si>
  <si>
    <t>Content Domain</t>
  </si>
  <si>
    <t>Section E - Research Design &amp; Methodological Features</t>
  </si>
  <si>
    <t>Design</t>
  </si>
  <si>
    <t>Duration of treatment</t>
  </si>
  <si>
    <t>Duration of whole study</t>
  </si>
  <si>
    <t>Section F - Dependent Variable</t>
  </si>
  <si>
    <t>Construct</t>
  </si>
  <si>
    <t>Test Format</t>
  </si>
  <si>
    <t>Measurement Tool(s)</t>
  </si>
  <si>
    <t>Reliability [r]</t>
  </si>
  <si>
    <t>SD</t>
  </si>
  <si>
    <t>N</t>
  </si>
  <si>
    <t>Cohen's d</t>
  </si>
  <si>
    <t>Hedges' g</t>
  </si>
  <si>
    <t>Confidence in calculating effect size</t>
  </si>
  <si>
    <t>Significant or not?</t>
  </si>
  <si>
    <t>F or t-test value, if reported</t>
  </si>
  <si>
    <t>Classroom</t>
  </si>
  <si>
    <t>High</t>
  </si>
  <si>
    <t>Description of dependent variable</t>
  </si>
  <si>
    <t xml:space="preserve"> Mean</t>
  </si>
  <si>
    <t xml:space="preserve"> SD</t>
  </si>
  <si>
    <t xml:space="preserve"> N</t>
  </si>
  <si>
    <t>Pretest Statistics (Traditional or Control Group)</t>
  </si>
  <si>
    <t>Prior Knowledge of Ps</t>
  </si>
  <si>
    <t>Low</t>
  </si>
  <si>
    <t>Why Low or Medium fidelity?</t>
  </si>
  <si>
    <t xml:space="preserve">Audio+Text versus Text                                         </t>
  </si>
  <si>
    <t>Journal</t>
  </si>
  <si>
    <t>Study ID</t>
  </si>
  <si>
    <t>TsirigaVirvou2004</t>
  </si>
  <si>
    <t>Research Questions</t>
  </si>
  <si>
    <t>Contrast description</t>
  </si>
  <si>
    <t>Total number of Ps</t>
  </si>
  <si>
    <t>Extra info about Ps</t>
  </si>
  <si>
    <t>External Media(both groups)</t>
  </si>
  <si>
    <t>Internal Media(both groups)</t>
  </si>
  <si>
    <t>Participant Interaction</t>
  </si>
  <si>
    <t>common treatment</t>
  </si>
  <si>
    <t>experimental/post treatment</t>
  </si>
  <si>
    <t>control/pre treatment</t>
  </si>
  <si>
    <t>Attrition</t>
  </si>
  <si>
    <t xml:space="preserve">Comparisons to control for prior differences </t>
  </si>
  <si>
    <t xml:space="preserve">Type of knowledge </t>
  </si>
  <si>
    <t xml:space="preserve">Validity </t>
  </si>
  <si>
    <t>Section G - Effect Size Computation and Conclusion</t>
  </si>
  <si>
    <t>Treatment Group Mean</t>
  </si>
  <si>
    <t>Pretest Statistics Treatment  Group</t>
  </si>
  <si>
    <t>Control Group Mean</t>
  </si>
  <si>
    <t>shortcomings in the data?</t>
  </si>
  <si>
    <t>General Remarks</t>
  </si>
  <si>
    <t>Conclusion of the Findings</t>
  </si>
  <si>
    <t>Greece</t>
  </si>
  <si>
    <t xml:space="preserve">The Web-based ICALL that was evaluated is a system that aims at teaching the domain of the passive voice of the English language and is called Web-Passive Voice
Tutor (Web-PVT). Web-PVT incorporates techniques from Intelligent Tutoring Systems and Adaptive Hypermedia to tailor instruction and feedback to each individual student. Individualization in Web-PVT is based on the ability of the system to construct and maintain a model for each student. The initialization of the model of a new student is based on a novel combination of stereotypes and the distance weighted k-nearest neighbor algorithm [11]. In particular, stereotypes are used to make initial assumptions about the student's knowledge level of the domain being taught. The distance weighted k-nearest neighbor algorithm then is used to set initial values to all aspects of the student model.
</t>
  </si>
  <si>
    <t>In this paper we describe an experiment that was conducted in order to empirically evaluate a Web-based Intelligent Computer Assisted Language Learning (ICALL) system. The aim of the experiment presented in this paper was to reveal the effect, if any, of the intelligent features of the system on the students' learning and on their usage of the system. Therefore, we compared the ICALL system with a second version
of  it that did not make use of the intelligent features (CALL system). A common problem of such evaluations of intelligent systems is that the non-intelligent versions may not be optimally designed [6, 8]. In order to overcome this problem the nonintelligent
version of our system was carefully redesigned and according to the evaluation results it was capable of providing adequate instruction.</t>
  </si>
  <si>
    <t>Varied</t>
  </si>
  <si>
    <t>The students had varying background knowledge of the domain of the passive voice of the English language. However, all participants had similar training and experience on computers, the WWW and hypermedia.</t>
  </si>
  <si>
    <t>Classroom: in their English courses</t>
  </si>
  <si>
    <t>None</t>
  </si>
  <si>
    <t>computer-based environment, log files for each student</t>
  </si>
  <si>
    <t>Individual</t>
  </si>
  <si>
    <t>EFL</t>
  </si>
  <si>
    <t>In their first session, students of both groups worked on a computer-based pre-test. 
In the last session, students of both groups were asked to take a computer-based post-test.</t>
  </si>
  <si>
    <t>Reliability [r]2</t>
  </si>
  <si>
    <t>Validity 2</t>
  </si>
  <si>
    <t>StankovRosic2008-1</t>
  </si>
  <si>
    <t>StankovRosic2008-2</t>
  </si>
  <si>
    <t>StankovRosic2008-3</t>
  </si>
  <si>
    <t>StankovRosic2008-4</t>
  </si>
  <si>
    <t>StankovRosic2008-5</t>
  </si>
  <si>
    <t>StankovRosic2008-6</t>
  </si>
  <si>
    <t>StankovRosic2008-7</t>
  </si>
  <si>
    <t>StankovRosic2008-8</t>
  </si>
  <si>
    <t>StankovRosic2008-9</t>
  </si>
  <si>
    <t>StankovRosic2008-10</t>
  </si>
  <si>
    <t>StankovRosic2008-11</t>
  </si>
  <si>
    <t>Modeling of student misconceptions</t>
  </si>
  <si>
    <t>ArnottHastings2008</t>
  </si>
  <si>
    <t>Types of Comparison treatments (updated)</t>
  </si>
  <si>
    <t>Control for prior differences</t>
  </si>
  <si>
    <t>ITS Intervention Conditions</t>
  </si>
  <si>
    <t>Do students who use the RMT system show greater evidence of learning than do students who do not? In addition, we were
interested in two secondary questions: (1) Do learning differences
exist between those using the tutoring and those
using the CAI conditions? (2) Do learning differences
exist between those using the agent and those using the text-only presentation modes?</t>
  </si>
  <si>
    <t>During the winter and spring quarters, RMT was assessed using
five introductory research methods courses at DePaul University.
The students in three of these classes (n 􀀕 83) used RMT throughout
the quarter as part of the course requirement. The students in
the other two classes (n 􀀕 53) did not use RMT and served as a
nonequivalent control group. Four of the five courses (two RMT and
two control) were taught by the same instructor. Each quarter, the
instructor taught one evening course and one daytime course. RMT
was used in the daytime course during the winter and in the evening
course during the spring.</t>
  </si>
  <si>
    <t>introductory research methods</t>
  </si>
  <si>
    <t>Variable</t>
  </si>
  <si>
    <t>Time (Variable or Fixed, or  NR)</t>
  </si>
  <si>
    <t>Fixed</t>
  </si>
  <si>
    <t>Non-randomly assigned, no control of prior difference</t>
  </si>
  <si>
    <t>variable</t>
  </si>
  <si>
    <t>entire course</t>
  </si>
  <si>
    <t>ITS VS traditional classroom</t>
  </si>
  <si>
    <t>ITS-supplemented class instruction</t>
  </si>
  <si>
    <t>Post-Test Statistics Redundant  Group</t>
  </si>
  <si>
    <t>[F(1,122) = 17.24, p &lt; .01].</t>
  </si>
  <si>
    <t>ITS VS computer-based learning</t>
  </si>
  <si>
    <t>The students in this sample had an average
Mathematics SAT score of 693 and had taken an average of
1.9 programming courses prior to this experiment,
although none had prior experience with Lisp.</t>
  </si>
  <si>
    <t xml:space="preserve">entire experiment </t>
  </si>
  <si>
    <t>PhillipsJohnson2011</t>
  </si>
  <si>
    <t>HagertySmith2005</t>
  </si>
  <si>
    <t>ITS VS Online home work system</t>
  </si>
  <si>
    <t xml:space="preserve">yes </t>
  </si>
  <si>
    <t>model tracing</t>
  </si>
  <si>
    <t>Financial Accounting</t>
  </si>
  <si>
    <t>This study was conducted with undergraduate business students registered in four sections of
one instructor¡¯s sophomore-level Financial Accounting course. The students had an average age of 19, had an average GPA of 2.94, and were split approximately equally between sexes  56 percent
female .</t>
  </si>
  <si>
    <t>Non-randomly assigned, prior difference controlled by covariate-adjustment, matching, or gain-score comparison</t>
  </si>
  <si>
    <t>term of the course</t>
  </si>
  <si>
    <t>unclear</t>
  </si>
  <si>
    <t>learning gains between test 2 and test 1</t>
  </si>
  <si>
    <t>t   1.89, p   0.030</t>
  </si>
  <si>
    <t>standadized test</t>
  </si>
  <si>
    <t>learning gains between pre- and post-tests</t>
  </si>
  <si>
    <t>behavioral statistics</t>
  </si>
  <si>
    <t xml:space="preserve">ITS as principal instruction </t>
  </si>
  <si>
    <t>race is black</t>
  </si>
  <si>
    <t xml:space="preserve">race is white </t>
  </si>
  <si>
    <t>HuLuellen2007-1</t>
  </si>
  <si>
    <t>HuLuellen2007-2</t>
  </si>
  <si>
    <t>F (1, 469) = 8.09, p = .005</t>
  </si>
  <si>
    <t>F (1, 469) = 2.76, p = .10</t>
  </si>
  <si>
    <t>VanLehnSande2010-1</t>
  </si>
  <si>
    <t>book chapater</t>
  </si>
  <si>
    <t>The USNA requires all its 2nd-year students to take physics, so the students in the experiment could be considered a random sample of USNA sophomores. USNA students are academically well prepared (84% scored above 600 on the
MSAT in 2010). They are highly motivated because all students receive 100% scholarships, and if they graduate, then they receive a commission in the US Navy or Marines. On the other hand, they often do have enough time to do all their
coursework because they have many required non-academic activities as well.</t>
  </si>
  <si>
    <t>VanLehnSande2010-2</t>
  </si>
  <si>
    <t>VanLehnSande2010-3</t>
  </si>
  <si>
    <t>VanLehnSande2010-4</t>
  </si>
  <si>
    <t>VanLehnSande2010-5</t>
  </si>
  <si>
    <t>p=.0001</t>
  </si>
  <si>
    <t>p=.0005</t>
  </si>
  <si>
    <t>ITS-assisted activities</t>
  </si>
  <si>
    <t xml:space="preserve">B. ITS-integrated class instruction </t>
  </si>
  <si>
    <t>E. ITS-assisted homework</t>
  </si>
  <si>
    <t>C.ITS-assisted activities</t>
  </si>
  <si>
    <t xml:space="preserve">ITS-assisted activities </t>
  </si>
  <si>
    <t xml:space="preserve">ITS-assisted homework </t>
  </si>
  <si>
    <t>p=0.0001</t>
  </si>
  <si>
    <t>A060_2</t>
  </si>
  <si>
    <t>A060_3</t>
  </si>
  <si>
    <t>ITS as principal instruction</t>
  </si>
  <si>
    <t>LSA-Based Model (LBM)</t>
  </si>
  <si>
    <t>ITS-integrated class instruction</t>
  </si>
  <si>
    <t>ITS-assisted homework</t>
  </si>
  <si>
    <t>12 hours</t>
  </si>
  <si>
    <t>Expand the differences of two systems: 
As mentioned above, we compared the Web-based ICALL with a CALL version of it. The non-intelligent system contained the same information and had similar functionality with the ICALL system. However, it did not have a student modeler.
The Web-based ICALL is called Web-Passive Voice
Tutor (Web-PVT).
 Web-PVT incorporates techniques from Intelligent Tutoring Systems and Adaptive Hypermedia to tailor instruction and feedback to each individual student. Individualization in Web-PVT is based on the ability of the system to construct and maintain a model for each student. The initialization of the model of a new student is based on a novel combination of stereotypes and the distance weighted knearest neighbor algorithm [11]. In particular, stereotypes are used to make initial assumptions about the student's knowledge level of the domain being taught. The distance weighted k-nearest neighbor algorithm then is used to set initial values to all aspects of the student model. This is done based on the student's similarity with other students that belong to the same stereotype category.
Based on the information contained in the student model the system supports the student while s/he navigates through the course material or solves exercises [12].
Web-PVT uses a combination of two link adaptation techniques to help the student while navigating through the structured theory hyperdocument; namely adaptive link annotation and direct guidance.
Moreover, in order to further individualize instruction,
the student model is utilized in Web-PVT before presenting the student with new exercises to solve.
Finally, in cases of error when the student solves exercises, Web-PVT uses the information recorded in the model of the particular student in order to perform error diagnosis and advice generation.
Treatment 
The first group (ICALL group) that consisted of 51 students, worked with the intelligent version of the system.
In their first session, students were asked to register to each version of the system and then to work on a computer-based pre-test. Then, students were introduced to each version of the system, by a brief presentation of its capabilities and guidelines for its usage. 
In the two subsequent sessions the students of each group worked freely with the respective version of Web-PVT. Finally, in the last session, students of both groups were asked to take a computer-based post-test.</t>
  </si>
  <si>
    <t>To enhance the effectiveness of educational games, we propose intelligent pedagogical agents that can provide individualized instruction integrated with the entertaining nature of the games.</t>
  </si>
  <si>
    <t>Canada</t>
  </si>
  <si>
    <t>In this paper, we describe one such agent, that we have developed
for Prime Climb, an educational game on number factorization.
The Prime Climb agent relies on a probabilistic student model to
generate tailored interventions aimed at helping students learn
number factorization through the game.</t>
  </si>
  <si>
    <t>However, there is little empirical evidence that electronic educational games can promote learning [11], unless the interaction is led by teachers and integrated with other instructional activities [7]. One of the main reasons for this limitation of educational games is that learning
how to play the game does not necessarily imply learning the target instructional domain. Learning happens only when students actively build the connections between game moves and underlying knowledge [2]. Whether students can build these connections usually depends upon individual differences in knowledge and in the meta-cognitive skills relevant to learn from
autonomous exploration (e.g., self-explanation and selfmonitoring) [13].</t>
  </si>
  <si>
    <t>Grade 7</t>
  </si>
  <si>
    <t>Each subject played with an
experimenter, rather then with a peer. We chose this setting to avoid the possible confounding effect due to the students’ different playing patterns and prior knowledge.</t>
  </si>
  <si>
    <t>Each subject played with an
experimenter, rather then with a peer.</t>
  </si>
  <si>
    <t>Before the study, students were given a pre-test involving seven
multiple-choice questions on finding common factors between
two numbers. Five of the questions were worth a maximum of 2
points, and two a maximum of 4 points, depending upon the
number of common factors involved. Thus, the maximum total
score for the pre-test was 18.</t>
  </si>
  <si>
    <t>standardized-test</t>
  </si>
  <si>
    <t>post-test: t(365) = 2.55, p=0.011</t>
  </si>
  <si>
    <t xml:space="preserve">students are not able to self-pace their learning progress so they may have to continue taking the lessons in PAT even they did not finish the content. </t>
  </si>
  <si>
    <t>To summarize, the PUMP+PAT classes scored about 1 sigma better on
the NCTM-oriented tests that were the target of the curriculum. Their
scores were about 100% better or double those of the Comparison classes.
These learning gains appear to occur at no expense to basic skills
objectives of standardized tests. In fact, PUMP+PAT classes scored
about 15% better on these tests.</t>
  </si>
  <si>
    <t>A026</t>
  </si>
  <si>
    <t>A027</t>
  </si>
  <si>
    <t>SchulzeShelby2000</t>
    <phoneticPr fontId="5" type="noConversion"/>
  </si>
  <si>
    <t>A028</t>
  </si>
  <si>
    <t>A029</t>
  </si>
  <si>
    <t>AlexanderSarrafzadeh2006</t>
  </si>
  <si>
    <t>Web-based environment VS pen-pencil</t>
  </si>
  <si>
    <t>The design of PAT was also guided by theoretical principles. As a  cognitive tutor (Anderson, et. al, 1995), PAT has the defining feature of containing a psychological model of the cognitive processes behind successful and near-successful student performance. Based on the ACT theory, this cognitive model is written as a system of if-then production rules that are capable of generating the multitude of solution steps and mis-steps typical of students. The cognitive model is the basis for two student modeling techniques: model tracing and knowledge tracing.</t>
  </si>
  <si>
    <t>examine the effect of ITS Ande</t>
  </si>
  <si>
    <t xml:space="preserve">create an environment that allowed the same tye of student/tutor interaction that might be experienced in a one-on-one session with a professor. </t>
  </si>
  <si>
    <t>College students of Sophomore year</t>
  </si>
  <si>
    <t xml:space="preserve">A sample of Naval Academy including majors of engieering, maths and science and humanity and social science. </t>
  </si>
  <si>
    <t>Physics</t>
  </si>
  <si>
    <t xml:space="preserve">students use Ande to complete their assignemnts at home. </t>
  </si>
  <si>
    <t>use pen-pencile to complete assignment</t>
  </si>
  <si>
    <t>Fall 1999</t>
  </si>
  <si>
    <t>one semester</t>
  </si>
  <si>
    <t>high</t>
  </si>
  <si>
    <t>pre-test</t>
  </si>
  <si>
    <t>get students and instructors of similar background</t>
  </si>
  <si>
    <t>retention</t>
  </si>
  <si>
    <t>High (in the paper, it says the p = .036)</t>
  </si>
  <si>
    <t xml:space="preserve">some system limitations may de-movitivate students from using it. </t>
  </si>
  <si>
    <t xml:space="preserve">learners benefit from using Ande. The new ITS Atlas will be developed to promote deeper learning. </t>
  </si>
  <si>
    <t>teach qualitative physics and abandon common misconceptions</t>
  </si>
  <si>
    <t xml:space="preserve">teaching students the links that connect domain's concepts of interests. </t>
  </si>
  <si>
    <t>students taking introductory mechanics classes</t>
  </si>
  <si>
    <t>not reported</t>
  </si>
  <si>
    <t>compter-based environment</t>
  </si>
  <si>
    <t>NR</t>
  </si>
  <si>
    <t>students use Conceptual helper with homework</t>
  </si>
  <si>
    <t>pre-test: t(40)=0.965, p=0.34; post-test: t(40)=2.094, p=0.043</t>
  </si>
  <si>
    <t xml:space="preserve">high  </t>
  </si>
  <si>
    <t>Dissertation</t>
  </si>
  <si>
    <t>Numeracy</t>
  </si>
  <si>
    <t>medium</t>
  </si>
  <si>
    <t>BealArroyo2010</t>
  </si>
  <si>
    <t>A034</t>
  </si>
  <si>
    <t>JeremicJovanovic2009</t>
  </si>
  <si>
    <t>A036</t>
  </si>
  <si>
    <t>Smith2001</t>
  </si>
  <si>
    <t>A033_1</t>
  </si>
  <si>
    <t>A033_3</t>
  </si>
  <si>
    <t>web-based ITS VS human tutor</t>
  </si>
  <si>
    <t>Effectiveness of AnimalWatch</t>
  </si>
  <si>
    <t>Grade 6</t>
  </si>
  <si>
    <t>The participants were rising Grade 6 students enrolled in a summer academic skills class
in Los Angeles, California, designed to help students prepare for middle school. Students were
nominated for the program by their teachers on the basis of academic motivation and interest in
science (i.e., the program was not remedial).</t>
  </si>
  <si>
    <t>work with human tutor</t>
  </si>
  <si>
    <t>arithmatic and fraction</t>
  </si>
  <si>
    <t>Working with human tutors</t>
  </si>
  <si>
    <t>working with WatchAnimal</t>
  </si>
  <si>
    <t>working with human tutors</t>
  </si>
  <si>
    <t xml:space="preserve">6 weeeks </t>
  </si>
  <si>
    <t>45 minutes each day</t>
  </si>
  <si>
    <t>Students were
nominated for the program by their teachers on the basis of academic motivation and interest in
science (i.e., the program was not remedial).</t>
  </si>
  <si>
    <t>math skills</t>
  </si>
  <si>
    <t>F(1,23) = 27.816, p &lt; .001</t>
  </si>
  <si>
    <t>More
specifically, students who worked for half of their math instructional time with the ITS improved
as much as those who worked for the entire time with a human tutor.</t>
  </si>
  <si>
    <t>The results of the pilot study were encouraging with regard to the potential benefits of the
software. However, conclusions were limited due to the small sample size of students who
worked with AnimalWatch. In particular, it was not possible to compare the impact on students
with stronger or weaker initial math skills.</t>
  </si>
  <si>
    <t>A premise of this framework is that instruction
should be guided by an ongoing assessment of the student’s Zone of Proximal Development
(ZPD) (Murray &amp; Arroyo, 2002). The ZPD refers to the range in a student’s performance that is
defined by the kinds of problems that the student can solve without help, and those that he or she
can solve with assistance from a teacher or tutor. The hypothesis is that students will learn most
with problems that fall in his or her Zone of Proximal Development, and when assistance is
provided in the form of hints, examples, or instruction. Brown referred to such tutorial
assistance as “scaffolding” (Brown, Ellery &amp; Campione, 1998).</t>
  </si>
  <si>
    <t xml:space="preserve">1 weeek </t>
  </si>
  <si>
    <t>3 days</t>
  </si>
  <si>
    <t>However, the results of Study 3 argue against a simple “regression to the mean”
explanation: Students who improved the most were also those who were most likely to look at
the multimedia help resources integrated into the software. Also, students in the comparison
group in Study 3 who scored below the mean on the pre test did not show any improvement
when they took the post test.</t>
  </si>
  <si>
    <t>The study which took place
during the spring semester 2006 was aimed at assessing the system’s effectiveness and the accuracy of the
applied student model. It also targeted the evaluation of the students’ subjective experiences with the system.</t>
  </si>
  <si>
    <t>The most well-known and used model for measuring the effectiveness of training programs is the model developed
by Donald Kirkpatrick in the late 1950s (Kirkpatrick 1979). Since then, it has been adapted and modified by a
number of researchers, but the basic structure has remained the same</t>
  </si>
  <si>
    <t>college</t>
  </si>
  <si>
    <t>DEPTHS was evaluated with a group of 42 students who took part in our course on software development in Spring
semester 2006 (from February to July 2006). The study was conducted at the Department of Computer Science of the
Military Academy in Belgrade in Serbia, with the computer science students of the third academic year. It was
organized during the class hours of the Software development course that offered face-to-face mode of learning.</t>
  </si>
  <si>
    <t>adaptive to learners' progress and present progress in graphic mode</t>
  </si>
  <si>
    <t>Teachers in the control groups employed traditional methods
(including multimedia resources),</t>
  </si>
  <si>
    <t>the teacher of the experimental group was helping students in using the
DEPTHS system and by providing assistance when needed.</t>
  </si>
  <si>
    <t>In addition, all of the students were tested at the outset of the study (in the so called pre-test phase) to
evaluate their knowledge of the subject domain (i.e., software design patterns). The pre-test allowed us to measure
differences between groups before their exposure to the intervention. This way we substantially reduced the threat of selection bias, since the pre-test revealed whether and to which extent the groups differed on the dependent variable (i.e., knowledge level of the subject domain) prior to the intervention.</t>
  </si>
  <si>
    <t>Feb-July, 2006</t>
  </si>
  <si>
    <t>The groups were
created based on the students’ final grades in the courses related to software engineering. Our presumption was that
these grades indicate the students’ general knowledge of the software engineering domain (column ‘School grade’ in
Table 1). In addition, all of the students were tested at the outset of the study (in the so called pre-test phase) to
evaluate their knowledge of the subject domain (i.e., software design patterns). The pre-test allowed us to measure
differences between groups before their exposure to the intervention. This way we substantially reduced the threat of
selection bias, since the pre-test revealed whether and to which extent the groups differed on the dependent variable
(i.e., knowledge level of the subject domain) prior to the intervention.</t>
  </si>
  <si>
    <t>class hours of the course</t>
  </si>
  <si>
    <t>web-based ITS VS instructor</t>
  </si>
  <si>
    <t>A037</t>
  </si>
  <si>
    <t>MoundridouVirvou2002</t>
  </si>
  <si>
    <t>A040</t>
  </si>
  <si>
    <t>KinshukPatel2000</t>
  </si>
  <si>
    <t>Literacy</t>
  </si>
  <si>
    <t>randomly assigned</t>
  </si>
  <si>
    <t>Math</t>
  </si>
  <si>
    <t>Randomly assigned</t>
  </si>
  <si>
    <t>post-test scores</t>
  </si>
  <si>
    <t>The research questions addressed for statistical analysis in the study were as follows:
1. Are the gains in students’ procedural knowledge of a numeric discipline, as obtained through the tutoring
packages, comparable to human-led tutoring?
2. Are the gains in students’ knowledge consistent across different packages?
3. Are the gains in students’ knowledge consistent across different institutions?
4. What are the views of the students towards the design of the interface, classified according to the following
factors:
a. Gender
b. Previously computer training
c. Confidence in operating computers
d. Enjoyment in using computers
5. Are there any differences in the performance of students who did not have any previous computer training,
who did not have confidence in operating computers and who did not enjoy using computers, with those
who had these attributes?</t>
  </si>
  <si>
    <t>The research presented in this paper demonstrated that CBM can also be used to effectively represent knowledge in domains with open-ended tasks such as database modelling. This result further strengthens the credibility of CBM.
There are a number of future avenues that can be explored to further improve
KERMIT. The current system only presents general hint messages on the errors in the student’s solution. The feedback of the system could be enhanced to provide support for deep learning. We have recently started a new project, which will enhance KERMIT to support self-explanation.</t>
  </si>
  <si>
    <t>NUM</t>
  </si>
  <si>
    <t>Chen2008</t>
  </si>
  <si>
    <t>this paper assesses
whether the proposed genetic-based personalized e-learning system, which can generate appropriate learning paths according
to the incorrect testing responses of an individual learner in a pre-test, provides benefits in terms of learning performance
promotion while learning. Based on the results of pre-test, the proposed genetic-based personalized e-learning
system can conduct personalized curriculum sequencing through simultaneously considering courseware difficulty level
and the concept continuity of learning paths to support web-based learning.</t>
  </si>
  <si>
    <t>Taiwan</t>
  </si>
  <si>
    <t>Nowadays, most adaptive/personalized tutoring systems (Lee, 2001; Papanikolaou &amp; Grigoriadou,
2002; Tang &amp; Mccalla, 2003) consider learner/user preferences, interests, and browsing behaviors when investigating
learner behaviors for personalized services. However, these systems neglect the importance of learner
ability when implementing personalized mechanisms. On the other hand, some researchers emphasized that
personalization should consider levels of learner knowledge, especially in relation to learning (Chen et al.,
2005; Chen, Liu, &amp; Chang, 2006; Papanikolaou &amp; Grigoriadou, 2002). That is, the abilities of individuals
may be based on major fields and subjects. Therefore, considering learner ability can promote personalized
learning performance. The proposed approach is based on a pre-test to collect incorrect learning concepts of learners
through some randomly selecting testing items (Hsu &amp; Sadock, 1985), then the genetic algorithm is employed
to construct a near optimal learning path according to these incorrect response patterns of pre-test.</t>
  </si>
  <si>
    <t>effectiveness of the proposed genetic-based personalized e-learning system for web-based learning                              The goal
of this study aims to help learners learn more effectively and efficiently by skipping the learning concepts that
learner has given correct responses for the corresponding testing items in a pre-test process.</t>
  </si>
  <si>
    <t>Grades 3</t>
  </si>
  <si>
    <t>220 three-grade elementary school students who were majoring in the
‘‘Fraction’’ unit in a mathematics course were invited to participate in the experiment.</t>
  </si>
  <si>
    <t>‘‘Fraction’’ unit in a mathematics course</t>
  </si>
  <si>
    <t>In the experiment, teacher first detailed the system operation procedures for all participators in the first
hour</t>
  </si>
  <si>
    <t>2-4 hours</t>
  </si>
  <si>
    <t xml:space="preserve">Students enrolled in the course </t>
  </si>
  <si>
    <t>pre-tests</t>
  </si>
  <si>
    <t>PersonGraesser2001</t>
  </si>
  <si>
    <t>computer-based ITS environment VS none</t>
  </si>
  <si>
    <t>The pedagogical effectiveness of two versions of AutoTutor was assessed in a student learning outcome
study.</t>
  </si>
  <si>
    <t>The participants were 60 students in a computer literacy course at the University of
Memphis. Thirty-six students participated in the AutoTutor 1.1 testing, 24 in the AutoTutor 2.0
testing. The students received extra credit in the computer literacy course for participating in the
experiment.</t>
  </si>
  <si>
    <t>computer literacy</t>
  </si>
  <si>
    <t>The time
spent rereading the material and interacting with AutoTutor was restricted. For AutoTutor 1.1,
students were given 45 minutes to reread the material and 45 minutes to interact with AutoTutor.
These times were extended to 55 minutes for the AutoTutor 2.0 sessions because AutoTutor 2.0
interactions are (by design) longer.</t>
  </si>
  <si>
    <t>AutoTutor 2.0
uses discourse patterns that organize dialog moves in terms of their progressive specificity. Hints
are less specific than Prompts, and Prompts are less specific than Elaborations. Thus, AutoTutor
2.0 cycles through a Hint-Prompt-Elaboration pattern until the student articulates the Ai. The
other dialog moves (e.g., short feedbacks and summaries) are controlled by the fuzzy production
rules that were described for AutoTutor 1.1.</t>
  </si>
  <si>
    <t>50 mins</t>
  </si>
  <si>
    <t>reasoning</t>
  </si>
  <si>
    <t>NO</t>
  </si>
  <si>
    <t>post-test</t>
  </si>
  <si>
    <t>0.5 SD</t>
  </si>
  <si>
    <t>The results support the conclusion that AutoTutor has a significant impact on student learning
gains compared to the other learning and control conditions. We are encouraged by these findings
for two reasons. First, AutoTutor is (to our knowledge) the first animated conversational
computer tutor to produce such learning outcomes in students. Second, students and educators
alike should be pleased that sessions with AutoTutor do not require time commitments beyond
those that students would normally make studying the material.</t>
  </si>
  <si>
    <t>We anticipated that the more sophisticated strategies of AutoTutor 2.0 would lead to more
positive learning outcomes than the rule-based generation in AutoTutor 1.1. One possible reason
for this non-difference between the AutoTutor versions is that AutoTutor 2.0 sessions were
approximately twice as long as the version 1.1 sessions, 160.58 turns versus 88.35 turns,
respectively. We reported above that there was no difference in the amount of time students spent
in the AutoTutor versus the Reread condition; however, there were significant differences in the
average amounts of time students spent interacting with AutoTutor 1.1 versus 2.0. On average,
students spent 38.4 minutes interacting with AutoTutor 1.1 and 69.0 minutes with the 2.0
version. Hence, it may be the case that AutoTutor 2.0 is a better overall tutor; however, students
experienced fatigue in the considerably lengthier sessions possibly masking the effects of the 2.0
version.</t>
  </si>
  <si>
    <t>physics</t>
  </si>
  <si>
    <t>Why/AutoTutor provides feedback to the student
on what the student types in (positive, neutral, negative feedback),
pumps the student for more information, prompts the student to fill
in missing words, gives hints, fills in missing information with
assertions, identifies and corrects bad answers and misconceptions,
answers students’ questions, and summarizes answers.</t>
  </si>
  <si>
    <t>rention</t>
  </si>
  <si>
    <t>declarative knowledge</t>
  </si>
  <si>
    <t>In this paper, we report of
the general findings, and evaluate SQLT-Web on two dimensions: usability and learning</t>
  </si>
  <si>
    <t>The third study was longer. The system was demonstrated in a lecture at the beginning of
September 2000. The course involved a test on SQL a month and a half after the system was
introduced. The experiment was set up this way so that the students may use the system over
several weeks. Out of 142 students enrolled in the course, 79 have used the system. The total
interaction time varied a lot, because there were students who had only briefly looked at the
system. We excluded the logs of nine students who had not attempted any problems. The goal of
study 3 was to analyze studentsÕ metacognitive skills, and the results are described in (Mitrovic,
2001).</t>
  </si>
  <si>
    <t>1.5 months</t>
  </si>
  <si>
    <t>nr</t>
  </si>
  <si>
    <t>1-300 min</t>
  </si>
  <si>
    <t>t (130)= 2.8663, p=0.0048</t>
  </si>
  <si>
    <t>The experimental group consists
of 70 students who tried at least one problem, and the control group consists of the rest of the
class. Because the pre-test was administered when the students logged on to the system for the
first time, we only have the results of the pre-test for the experimental group. Therefore, it is not
possible for us to compare the pre-test results for the control and the experimental groups.</t>
  </si>
  <si>
    <t>The Web has introduced a new paradigm for building widely accessible intelligent educational
systems. A very important aspect of Web-based tutors is the ability to develop the interfaces in
platform-independent ways. This paper presented SQLT-Web, a Web-enabled system for
teaching SQL. The system is an extension of a standalone system developed in Common Lisp,
and we re-used its code for the Web-based extension. SQLT-Web is developed in the CL-HTTP
server. It is based on a centralized architecture, where all tutoring functions are performed on the
server, and the only functions performed on the clientÕs side are the user interaction ones. The
amount of data that needs to be transferred between the client and the server in SQLT-Web is
small due to the nature of the domain, and therefore the centralized architecture is feasible.</t>
  </si>
  <si>
    <t>unpublished thesis</t>
  </si>
  <si>
    <t>grade2-4</t>
  </si>
  <si>
    <t>However, based on the results of (Li, 2002) determining that very low English proficient students are able to operate the Reading Tutor and discussions with the teachers, it was decided that all of the remaining 34 applicants met this liberal standard for inclusion. It should be noted that students whose self-assessed English reading proficiency was extremely low may have “screened themselves out” by simply not volunteering. Participants came from four classrooms: one second-grade, one third-grade, one 3-4 multiage classroom and one 4-5 multiage classroom. Table 1 shows the distribution of participants by grade level and gender.</t>
  </si>
  <si>
    <t xml:space="preserve">Reading comprehension  </t>
  </si>
  <si>
    <t>Reading Tutor interventions took place in a small pullout lab staffed by the principal investigator and equipped with ten PC’s each running the 2004 version of the Project LISTEN Reading Tutor. Students attended the lab for 25 minutes each day over the four-week treatment. During each session, students independently worked on oral reading and writing tasks with the computer-based tutor as described in the background section of this paper. All reading tutor interventions were provided in English language only.</t>
  </si>
  <si>
    <t>Control interventions took place in the regular classroom during the time that Reading Tutor treatment was provided in the pull out lab. Students who remained in the classroom included both students not enrolled in the study and study participants assigned to the control condition. During this time they participated in what the school defines as D.E.A.R. time (Drop Everything And Read). This time is somewhat unstructured, but is primarily designated as a time students spend engaged in Sustained Silent Reading (SSR) of self-selected materials.</t>
  </si>
  <si>
    <t xml:space="preserve">4 weeks </t>
  </si>
  <si>
    <t>25 mins each day</t>
  </si>
  <si>
    <t>Reading materials available to students during regular classroom instruction include both Spanish and English language materials.</t>
  </si>
  <si>
    <t>computer-based ITS environment VS classroom</t>
  </si>
  <si>
    <t>This study was undertaken to obtain some initial indication as to whether the tutor would also be effective within a population of English language learners.</t>
  </si>
  <si>
    <t>Clearly, the results indicate the Reading Tutor was effective, primarily in terms of raising fluency. However, ultimately the object of the exercise in literacy education is comprehension. Many studies indicate a direct link between fluency and comprehension based on the ability of the fluent reader to redirect attention from decoding to comprehension (Denton et al., 2004; NRP, 2000; Parker, Hasbrouck &amp; Lara-Alecio, 2001; Snow, Burns &amp; Griffin, 1998). Fuchs &amp; Deno (1991) have specifically demonstrated a strong correlation between CBM oral fluency measures and reading comprehension measures from the Woodcock Reading Mastery Test.</t>
  </si>
  <si>
    <t>Future research needs to be done to validate these findings and should include controls for language of instruction. Additional research is also needed to determine areas where the Reading Tutor can be improved to specifically meet the needs of Bilingual students. This should include research into how to best provide support for comprehension in a population with a limited English oral vocabulary.</t>
  </si>
  <si>
    <t>s</t>
  </si>
  <si>
    <t>effectiveness of SQL-Tutor</t>
  </si>
  <si>
    <t>contraints-based model</t>
  </si>
  <si>
    <t>The evaluation study was carried out in the Computer Science department at the University of
Canterbury in New Zealand. The students were in their senior year. They had listened to six
lectures about SQL and they all had at least eight hours of hands-on experience of query
definition. The instructor (the first author) asked the students to volunteer for the evaluation
study. Participation was anonymous. Out of the 49 students enrolled in the course, twenty
choose to participate.</t>
  </si>
  <si>
    <t>Individual/Group</t>
  </si>
  <si>
    <t>Only provide feedback when students submit their solution</t>
  </si>
  <si>
    <t>The students used SQL-Tutor in a two-hour session.</t>
  </si>
  <si>
    <t xml:space="preserve">traditional curriculum </t>
  </si>
  <si>
    <t>final exam</t>
  </si>
  <si>
    <t>t (47)= 2.68, p = .01</t>
  </si>
  <si>
    <t>The empirical evaluation showed that SQL-Tutor is user-friendly, that the students judged the
feedback as helpful and the interface as easy to learn. Furthermore, the performance records
show that that the students’ performance increased significantly in terms of lower probability of
violating specific constraints with increasing number of occasions to practice that constraint.
Finally, those students who participated in the study performed significantly better than those
who did not on a subsequent classroom examination. These conclusions should be regarded with
caution in light of the fact that the participants in the treatment group were self-selected. Further
evaluation studies that remedy this problem are currently under way.</t>
  </si>
  <si>
    <t>Although we have emphasized the strengths of the state constraint idea, we do not claim that it
provides the final solution to the problem of student modeling and hence to intelligent tutoring.
On the contrary, we regard CBM as one technique among others, with its own unique profile of strengths and weaknesses that is likely to work well in some cases but not in others. Further
experiments have to be conducted to reveal what those strengths and weaknesses are.</t>
  </si>
  <si>
    <t>The results provide
evidence that during the school term, the S2 students (and to a
lesser extent the S3 students) who used the tutor gained
considerably more than those who did not use the tutor. Thus,
the Reading Tutor was helpful for the S2 children. This is a
positive outcome since the S2 group most closely represents
our target population of children from low-income families
attending public school.</t>
  </si>
  <si>
    <t>the control group to perform the freely browsing learning
mode In the freely browsing
learning mode, no any learning path is planned for an individual learner and no any course material is disabled
to forbid browsing, thus learners can freely click any course material for learning.</t>
  </si>
  <si>
    <t>then all participators logged in the system to perform the planned learning process according to
two different experimental groups from the following two to four hours. The system will guide the learner to perform
the learning process according to the learning path generated for the learner. Particularly, a learner must
follow a learning path planned by the genetic-based personalized e-learning system to learn the corresponding
courseware with incorrect testing responses. The genetic-based personalized e-learning system will temporally
disable the courseware that their ranking priorities are less than the priority of the current learning courseware
until the current learning courseware has been acquired.</t>
  </si>
  <si>
    <t>Compared to the freely browsing learning mode used in most web-based learning
systems, experimental results indicated that the proposed learning mode of curriculum sequencing
recommendation can precisely plan a personalized learning path for the courseware that a learner has not
acquired yet based on a difficulty parameter and concept continuity of successive courseware, and moreover
can promote learner’s learning effectiveness during learning processes. In the meanwhile, the investigation
results of questionnaire revealed that most learners agreed the learning mode of curriculum sequencing recommendation
is superior to the freely browsing learning mode in terms of learning efficiency. An important advantage is that the learning mode of curriculum sequencing recommendation customizes learning for those who have very specific needs and not much time or patience to complete topics they have learned.</t>
  </si>
  <si>
    <t>ConatiVanLehn1999</t>
  </si>
  <si>
    <t xml:space="preserve">The SE-Coach is a tutoring module designed to help students learn effectively from examples through guiding self-explanation, a meta-cognitive-skill that involves clarifying and explaining to oneself the worked out solution for a problem. The SE-Coach provides this guidance through (a) an interface that allows the student to interactively build self-explanations based on the domain-theory (b) a student model that assesses the quality of the student's explanations and the student's understanding of the example. The SE-Coach uses the assessment in the student model to elicit further self-explanation to improve example understanding. </t>
  </si>
  <si>
    <t>We also present the results of the final laboratory experiment that we have performed with 56 college students. We discuss some hypotheses to explain the obtained results, based on the analysis of the data collected during the experiment.</t>
  </si>
  <si>
    <t xml:space="preserve">We have developed a tutoring module, the SE-Coach, that instead of teaching directly the knowledge necessary to master a target domain, stimulates and guides the application of self-explanation, a learning process that allows the effective acquisition of knowledge in many domains where it is possible to learn from examples. Self-explanation is the process of generating explanations and justifications to oneself when studying an example. There are many studies showing that students who self-explain learn more[1-3]. When students are either explicitly taught [4] or even just prompted [5] to self-explain, most students will do so and thus increase their learning. The SE-Coach provides tutoring for self-explanation within Andes, a tutoring system designed to teach  Newtonian physics to students at the US Naval Academy [6]. Within Andes, the SE-Coach makes sure that students thoroughly self-explain the available examples, especially those parts that may be challenging  and novel to them. </t>
  </si>
  <si>
    <t xml:space="preserve">The sessions needed to be held when students already had some theoretical knowledge to understand the examples and generate self-explanations,  but were not so far ahead into the curriculum that our examples would be too trivial for them. </t>
  </si>
  <si>
    <t xml:space="preserve">We conducted a laboratory experiment with 56 college students who were taking introductory physics classes at the University of Pittsburgh, Carnegie Mellon University and U.S.Naval Academy. </t>
  </si>
  <si>
    <t xml:space="preserve">a paper and pencil </t>
  </si>
  <si>
    <t xml:space="preserve">computer-based environment </t>
  </si>
  <si>
    <t xml:space="preserve">This, and the fact that the computer lab was available in 3-hour slots, obligated us to limit the length of pre-test and post-test. Thus, we could not insert any items to specifically test knowledge gained from goal-based explanations built with the plan browser, and we had to rely on the possibility that students would show such knowledge in the resolution of the problem solving questions available in the test. </t>
  </si>
  <si>
    <t>1) took a paper and pencil physics test,  3) took a paper and pencil post-test with questions equivalent but not identical to the ones in the pre-test,  4) filled out a questionnaire designed to  assess the students impressions on the system.</t>
  </si>
  <si>
    <t xml:space="preserve">In order to roughly equate time on task, students in the control condition studied 6 examples and students in the experimental condition studied 3 examples. </t>
  </si>
  <si>
    <t>3 hours</t>
  </si>
  <si>
    <t>transfer</t>
  </si>
  <si>
    <t xml:space="preserve">Timing was a heavy constraint in the experiment. The sessions needed to be held when students already had some theoretical knowledge to understand the examples and generate self-explanations,  but were not so far ahead into the curriculum that our examples would be too trivial for them. To satisfy this constraint, we ran subjects in parallel in one of the Pitt University computer labs. </t>
  </si>
  <si>
    <t xml:space="preserve">Two different grading criteria were used for pre and post test. The first criterion, called objective grading, comprised only those questions in the test that required a numeric answer 
or a selection from a set of choices, and looked only at the correctness of the final result.
 The second criterion, called feature-based grading, included also those items in the test that required more qualitative definitions, and took into account how students got their answers.  </t>
  </si>
  <si>
    <t xml:space="preserve">We also illustrated the results of a formal evaluation that we performed with 56 college students to test the effectiveness of the system. Although the learning trend was in the right direction, the results did not reach statistical significance. However, the analysis of the log data files collected during the evaluation allowed us to understand how students used the system, and to generate hypotheses to explain the lack of statistically significant results. </t>
  </si>
  <si>
    <t>So people that run computer systems (`system administrators') still need training in intrusion
detection. Since intrusions are unpredictable and not especially common, practice with
simulators is valuable. Simulators can eciently drill students on rare, dangerous, and/or
complex intrusion problems, analogously to training of pilots with ¯ight simulators. This paper
reports on a tutor in which one simulator generates realistic audit ®les and another simulates
the computer system afterwards while tutoring the repair of problems.</t>
  </si>
  <si>
    <t>The tutor supplements
classroom instruction on computer security by requiring students to put security ideas together
in a useful way. The tutor is implemented in Quintus Prolog and runs on Sun Sparcstations.</t>
  </si>
  <si>
    <t>This program uses intrusion-recognition rules to itself infer the problems, planning methods
to ®gure how best to ®x them, plan-inference methods to track student actions, and tutoring rules to
tutor intelligently. Experiments show that students using the tutor learn a signi®cant amount in a short
time.</t>
  </si>
  <si>
    <t>We tested our tutor on 19 randomly selected students in an introductory computer security
course; 19 additional students served as a control group. The students were in M.S. degree
programs, and many of them will manage computer facilities after they leave our school. The
students heard introductory lectures on intrusions and their remediation.</t>
  </si>
  <si>
    <t>Students had to work on each exercise until they had fixed every simulated problem, which
required about 20 actions for each exercise. The ®rst exercise was unmonitored so students
could practice. The other two exercises took an average of 23.6 min each to solve (with a
standard deviation of 14.8 min). The exercises each required an average of 0.038 min of CPU
time, so the tutor does not appear to require much processing-time overhead despite its
intelligent reasoning methods. Students averaged 7.79 errors per run, if we call any suboptimal
action an `error', although most of these were subtle. Students asked for a hint (about the
action that the tutor prefers) an average of 1.7 times per exercise.</t>
  </si>
  <si>
    <t>RoweSchiavo1998</t>
  </si>
  <si>
    <t>control group of 19 students
who received just the lectures on intrusion detection.</t>
  </si>
  <si>
    <t>t=2.855, p=.004</t>
  </si>
  <si>
    <t>Since the students were selected randomly for test and control
groups, use of the tutor appears to explain the dierence in performance, though it might also
be due to the eect of the tutor's novelty. Post-tests also con®rmed that students preferred the
tutor to an equivalent amount of classroom-lecture time. Thus the tutor seems eective.</t>
  </si>
  <si>
    <t>Prototype tests with the implemented systems have been carried out with students from a primary education
to an academic level. Results of those tests are advantageous, according to surveys, and the implemented and deployed
software satisfies functionalities and actors’ demands.</t>
  </si>
  <si>
    <t>Croatia</t>
  </si>
  <si>
    <t>In this paper we present, in entirety, for the first time, our approach to research, development and implementation
related to intelligent tutoring systems and ITS authoring shells. Our research relies on the traditional
intelligent tutoring system (presented in Section 1.1), the consideration that ‘‘teaching is control of
learning’’ (Pask, 1965) and principles of good human tutoring (Merrill, Reiser, Ranney, &amp; Trafton, 1992)
in order to develop the Tutor–Expert System (TEx-Sys) model (Stankov, 1997) for building intelligent tutoring
systems in freely chosen domain knowledge (presented in Section 1.2).</t>
  </si>
  <si>
    <t>While Web oriented intelligent tutoring systems are becoming more used in educational community and
proved to be increasingly effective, they are difficult and expensive to build, have no interoperability and subject
matter sharing. Authoring systems and authoring shells with their authoring tools, as well as standards in
learning technology (like, IEEE Learning Technology Standards Committee - ieeeltsc.org; Advanced Distributed
Learning – www.adlnet.gov), have been developed to resolve mentioned problems. Murray (Murray,
1999) analyses the research and development state of the art of authoring systems for building intelligent
tutoring system considering their seven categories. Moreover, for an inclusive overview of the current authoring
systems and authoring tools, the interested reader is directed to the monograph written by Murray, Blessing,
and Ainsworth (2003).</t>
  </si>
  <si>
    <t>The objective of this research was to build an intelligent tutoring system capable of carrying on a natural language dialogue with a student who is solving a problem in physiology.</t>
  </si>
  <si>
    <t>students. Our system
was originally conceived by two professors at Rush
Medical College, Joel Michael and Allen Rovick,
inspired by the conviction that natural language
interaction was the most effective way for students
to learn. They observed that students learn best
when required to give explanations of their thinking
and they instituted small group problem-solving
sessions and individual tutoring sessions to supplement
their own computer-aided instruction (CAI)
systems [1,2].</t>
  </si>
  <si>
    <t>Korea</t>
  </si>
  <si>
    <t>This paper describes the design and implementation of an intelligent tutoring system, CIRCSIM—Tutor, which carries out a natural language dialogue with
first-year medical students, designed to help them learn to solve problems involving the baroreceptor
reflex using qualitative causal reasoning. Our
experiments show that student use of CIRCSIM-Tutor produces significant learning gains. The experiment reported here shows that medical students
learn more about solving problems via qualitative reasoning than students reading a carefully edited text for an hour. What is more, survey results show that students like the system.We can conclude that CIRCSIM—Tutor works and that it works better than reading text, even for highly intelligent and highly motivated students.</t>
  </si>
  <si>
    <t xml:space="preserve">The participants took the pre-test  </t>
  </si>
  <si>
    <t>working with CIRCSIM -
Tutor</t>
  </si>
  <si>
    <t>read a specially edited chapter on the baroreceptor reflex</t>
  </si>
  <si>
    <t>2 hours</t>
  </si>
  <si>
    <t>We had earlier developed two comparable tests, tests a and b. In each group half of the students took test a as pretest and test b as pretest. The students who had taken test a as pretest took test b as posttest; while those who took test b as pretest took test a as posttest.</t>
  </si>
  <si>
    <t>1 hour</t>
  </si>
  <si>
    <t>ConatiZhao2004</t>
  </si>
  <si>
    <t>classroom</t>
  </si>
  <si>
    <t>30 mins</t>
  </si>
  <si>
    <t>problem-solving</t>
  </si>
  <si>
    <t>varied</t>
  </si>
  <si>
    <t xml:space="preserve"> </t>
  </si>
  <si>
    <t>Level of Understanding of Learners</t>
  </si>
  <si>
    <t>KoedingerAnderson1997</t>
  </si>
  <si>
    <t>S</t>
  </si>
  <si>
    <t>Single/Multiple Agents(S/M)</t>
  </si>
  <si>
    <t>This paper reports on a large-scale experiment in the classroom
implementation of PAT. We start with a description of the system design
-- a marriage of content guidance, provided by experts in mathematics
pedagogy, and scientific support, provided by the ACT theory and
cognitive tutoring technology (Anderson, Corbett, Koedinger, &amp; Pelletier,
1995; Anderson &amp; Pelletier, 1991). Next, we present the results of the
first formative evaluation of this system.</t>
  </si>
  <si>
    <t>theory-inspired "inductive-support" version of the tutor VS a "textbook" version                      (Students work through PAT problem situations by reading a textual
description of the situation and a number of questions about it. They
investigate the situation by representing it in tables, graphs, and symbols
and using these representations to answer the questions.)</t>
  </si>
  <si>
    <t>Providing Feedback?</t>
  </si>
  <si>
    <t>Yes</t>
  </si>
  <si>
    <t>Grade 9</t>
  </si>
  <si>
    <t>We looked at students' math grades in the previous school year to
verify that there were no differences in students prior mathematical
background that would put the PUMP+PAT group at an advantage. Using
1 for a D and a 4 for an A, the grade averages were lowest at 2.1 for
PUMP+PAT, next at 2.4 for the Comparison group, and highest at 2.6 for
the Scholars-Comparison group.</t>
  </si>
  <si>
    <t>texts</t>
  </si>
  <si>
    <t>Algebra</t>
  </si>
  <si>
    <t>knowledge tracing</t>
  </si>
  <si>
    <t>no common treatment</t>
  </si>
  <si>
    <t>Students work through PAT problem situations by reading a textual
description of the situation and a number of questions about it. They
investigate the situation by representing it in tables, graphs, and symbols
and using these representations to answer the questions. Helping students
to understand and use multiple representations of information is a major
focus of the tutor.</t>
  </si>
  <si>
    <t>The comparison classes received a traditional curriculum and did not
use PAT.</t>
  </si>
  <si>
    <t>1993-94 school year</t>
  </si>
  <si>
    <t>Most of these systems tend to ignore the significance of a
preproblem solving, dynamic, visualization-based, and free environment
which would help novices in compiling an effective programming knowledge
through a discovery-like process. Free programming environments, on the
other hand, concentrate exclusively on helping novices to build correct
programming knowledge through visible, exploratory, and free discovery
environments. These systems generally tend to neglect the issue of supporting
those aspects of intelligent diagnosis and tutoring, through which novices
can transform their program knowledge into programming skill. A system
has been developed called DISCOVER that occupies a unique niche
between the two domains discussed above. The system emphasizes a synthesis-
based framework which integrates free programming with guided programming
features, and supports software visualization and immediacy of
feedback to come up with an environment that facilitates learning program-</t>
  </si>
  <si>
    <t>All novices were volunteers from the first year students at one of the two-year-based
private local colleges with no or very little programming experience</t>
  </si>
  <si>
    <t>User activated prompts enable the learning path: low</t>
  </si>
  <si>
    <t>ITS with visiual and immediate feedback functions VS non-ITS computer-based tutoring system</t>
  </si>
  <si>
    <t>worked with ITS</t>
  </si>
  <si>
    <t>worked with Non-ITS</t>
  </si>
  <si>
    <t>ITS VS read-only learning environment</t>
  </si>
  <si>
    <t>For beginning programmers, inadequate problem solving and planning skills are among the most
salient of their weaknesses. In this paper, we test the efficacy of natural language tutoring to teach
and scaffold acquisition of these skills.We describe ProPL (Pro-PELL), a dialogue-based intelligent
tutoring system that elicits goal decompositions and program plans from students in natural
language. The system uses a variety of tutoring tactics that leverage students’ intuitive
understandings of the problem, how it might be solved, and the underlying concepts of
programming.</t>
  </si>
  <si>
    <t>It is widely acknowledged, both in academic studies and in the marketplace, that the
most effective form of education is the professional human tutor. Students working
one-on-one with expert human tutors often score 2.0 standard deviations higher than
students working on the same topic in classrooms (Bloom, 1984). In contrast, the
best ITS’s have effect sizes of only 1.0 standard deviations (Anderson, Corbett,
Koedinger, &amp; Pelletier, 1995). In efforts to narrow this gap, a number of dialoguebased
tutoring systems have emerged that attempt to mimic the dialogue strategies
and communicative patterns of human tutors (Graesser, VanLehn, Rose, Jordan, &amp;
Harter, 2001), something most traditional ITS’s do not do. In this paper, we propose
the use of natural language tutoring to model and support the problem solving and
planning activities involved in programming. The aim is to cultivate the development
of novices’ internal libraries of programming techniques through tutoring. Our
central hypothesis is that this knowledge can be learned more effectively if the
intervention is done via natural language tutoring as opposed to reading.</t>
  </si>
  <si>
    <t>Participants were students currently enrolled in one of three sections of CS0-level
introductory (structured) programming at the University of Pittsburgh</t>
  </si>
  <si>
    <t>one month</t>
  </si>
  <si>
    <t>The experiment began roughly one month into the semester. Students had learned
the basic concepts of computer systems (memory, processors, etc.) and some
rudimentary programming concepts including types, variables, operators, and simple I/O. The study spanned nearly six weeks, during which students learned control flow
(conditionals and loops) and how to write simple subprograms</t>
  </si>
  <si>
    <t>rention and transfer</t>
  </si>
  <si>
    <t>All three covered content typical for such courses. Students were
admitted on a voluntary basis and only if they had minimal programming experience
(no more than one semester).</t>
  </si>
  <si>
    <t>They then took the pretest and used the system to prepare for their first
class project (Hailstone). Next, they left our lab and completed that assignment as they normally would over the next week and half, then did the same to prepare for the
next assignment (RPS).</t>
  </si>
  <si>
    <t>knowledge tracing and direct learning path</t>
  </si>
  <si>
    <t>F(1, 23) =2.04, p=.17</t>
  </si>
  <si>
    <t>We originally set out to provide a tool for novice programmers to help them prepare
for their assignments more effectively. We found that students who used dialogue to
do this showed improvements in their algorithm writing skills and their self-reported
appeal of more abstract representations of programming knowledge, but found no
improvements in student ability to solve the decomposition problem. We believe
these results demonstrate some promise of natural language processing technology to
aid in the teaching of the tacit knowledge of programming and continue to seek
different ways to integrate natural language tutoring into the process of teaching and
learning programming.</t>
  </si>
  <si>
    <t>Our evaluation aimed to demonstrate the effcacy of natural language dialogue to
teach decomposition and composition skills by pitting ProPL against a system that
used ‘‘click-through’’ reading to present the same content. We analyzed student
behavior both on the tutored projects and posttests covering programming skills and
knowledge. Students who used ProPL were frequently better at solving the
composition problem in terms of algorithm correctness and presence of bugs. They
demonstrated fewer plan merging related errors and plan part omissions in their
implementations. In addition, students who used ProPL exhibited behaviors
suggestive of thinking at the level of schemas and plans rather than line-by-line. To
our surprise, no differences were detected on ability to solve the decomposition
problem on a written test.</t>
  </si>
  <si>
    <t>ITS VS non-ITS</t>
  </si>
  <si>
    <t>This article presents a randomized experiment evaluating a computer-assisted
tutoring program. The software program, Alphie’s Alley, provides reading tutors with
assessment and planning tools and performance support. It provides students with
animated presentations and engaging activities. In a yearlong study involving 25
schools using the Success for All reading program, 412 low-achieving first graders
were randomly assigned to be tutored daily for 20 min with or without Alphie’s
Alley.</t>
  </si>
  <si>
    <t>Based on previous research (Erdner, Guy, &amp; Bush, 1998; Klein, Nir-Gal,
&amp; Darom, 2000) and experience, computers were expected to improve the
outcomes of tutoring by doing the following:
1. Diagnosing reading difficulties through multiple means.
2. Individualizing instruction.
3. Engaging the children’s attention with dynamic activities.
4. Increasing implementation fidelity.
5. Providing instant, positive, and consistent feedback for the young reader.
6. Tracking children’s progress and provide ongoing reports for tutors and
teachers.
7. Patiently accommodating student learning diversity.
8. Providing learner control.</t>
  </si>
  <si>
    <t>grade 1</t>
  </si>
  <si>
    <t>Participants were 412 low-achieving first graders who received tutoring across
the 25 high poverty schools and completed pre- and posttests. The schools’
population was 49% White, 30% African American, 18% Hispanic, and 3%
other. Across the schools, 71% of the students received free or reduced-price
lunches. There was a range in the number of tutors in the schools from 2 to
14. Some were full-time tutors and some were part time, so the number of
students that each tutor worked with each day varied from approximately 4
to 9. Twenty-three percent of all tutors were certified teachers, and 77% were
paraprofessionals. As the tutors were randomly assigned to conditions, the two
groups were approximately equal in the percentage of certified teachers and
paraprofessionals in each group.</t>
  </si>
  <si>
    <t xml:space="preserve">individual </t>
  </si>
  <si>
    <t xml:space="preserve">reading comprehension </t>
  </si>
  <si>
    <t>Tutors in both conditions received essentially the same daylong training,
which provided an overview of the SFA tutoring program and went into details
about the tutoring objectives, the assessment process, targeted planning, and
communication between teacher and tutor to enhance students’ reading instruction.</t>
  </si>
  <si>
    <t>1 year</t>
  </si>
  <si>
    <t>20 mins daily</t>
  </si>
  <si>
    <t>For the last part of the training, Alphie’s Alley tutors learned how to use
the software, whereas the paper-and-pencil tutors practiced administering the
paper-and-pencil assessments. In the experimental
group, tutors used Alphie’s Alley, the computer-assisted tutoring program, designed specifically to align with the SFA curriculum. The program has three
components: assessment, planning, and computer activities, with embedded
professional development to support implementation.</t>
  </si>
  <si>
    <t>In each school, the lowest 40% of first graders on
curriculum-based measures were identified as potentially eligible for tutoring
and randomly assigned to participate in either Alphie’s Alley or control
tutoring. The tutors themselves were randomly assigned to either use Alphie’s
Alley or continue their usual tutoring strategies, as specified in the SFA
program. As the number of students on the lists exceeded the availability of
tutors, the lowest scorers on each list were selected first, and then as students either left the school or reached their class level of instruction, they were
replaced by the next lowest student on the list.</t>
  </si>
  <si>
    <t>Students in the control (paper-and-pencil) group experienced SFA including
tutoring without the technology elements. The paper-and-pencil tutoring
process included assessment, planning, and student activities (described
previously), similar to those in the computer-assisted tutoring program.
The use or nonuse of the technology was the only factor differentiating
experimental and control treatments</t>
  </si>
  <si>
    <t>TheWoodcock–Johnson III Tests
of Achievement were normed on a national sample of children, and the test–
retest coefficients used were 0.95 for Letter-Word and 0.83 for Word Attack. For the GORT–4, test–retest correlations ranged from .85 to .95 (Buros Institute
of Mental Measurements, 2006).</t>
  </si>
  <si>
    <t>F(2, 203) = 12.77, p &lt; .001</t>
  </si>
  <si>
    <t>The evaluation took place at six universities in United Kingdom. Four universities out of six (universities A, B,
D and E in table 1) were new universities (formerly polytechnics). The other two (universities C and F) were
traditional universities. One new university (university E) used the packages in their open learning programs,
whereas, at the other universities, the packages were used in general tutorial settings.</t>
  </si>
  <si>
    <t>A040_2</t>
  </si>
  <si>
    <t>A040_3</t>
  </si>
  <si>
    <t>post-test: t(79)= 0.6149 ;p=0.5404</t>
  </si>
  <si>
    <t>post-test: t(78)= 0.8860 ;p= 0.3783</t>
  </si>
  <si>
    <t>post-test: t(78)=0.6418 ;p= 0.5229</t>
  </si>
  <si>
    <t>computer-based environment</t>
  </si>
  <si>
    <t>The rest 51 students formed the control group of the experiment (CALL group) and were asked to work with a version of the system that did not make use of the student model-based individualization capabilities.
In their first session, students were asked to register to each version of the system and then to work on a computer-based pre-test. Then, students were introduced to each version of the system, by a brief presentation of its capabilities and guidelines for its usage. 
In the two subsequent sessions the students of each group worked freely with the respective version of Web-PVT. Finally, in the last session, students of both groups were asked to take a computer-based post-test.</t>
  </si>
  <si>
    <t>2 weeks</t>
  </si>
  <si>
    <t>4 hours</t>
  </si>
  <si>
    <t xml:space="preserve"> None</t>
  </si>
  <si>
    <t>E.9.3 comparison of prior knowledge Covariates (please specify): 
In their first session, students were asked to register to each version of the system and then to work on a computer-based pre-test.
An initial analysis of the performance of the two groups on the pre-test indicated no significant difference
(t(100)=-0.24, p=0.405). This showed that the students of the two groups had similar prior knowledge of the domain of the passive voice of the English language.</t>
  </si>
  <si>
    <t>Age (please specify): they are of the fifth and sixth grade of an elementary school.</t>
  </si>
  <si>
    <t>Retention</t>
  </si>
  <si>
    <t>Procedural</t>
  </si>
  <si>
    <t xml:space="preserve">Not stated / unclear </t>
  </si>
  <si>
    <t>Researcher developed test</t>
  </si>
  <si>
    <t>no</t>
  </si>
  <si>
    <t>yes</t>
  </si>
  <si>
    <t>The post-test scores (between 0-10 )</t>
  </si>
  <si>
    <t>Post-Test Statistics                 Control Group</t>
  </si>
  <si>
    <t>pre-test: t(100) = -0.24, p=0.405; post-test: t(100) = 2.27, p=0.013</t>
  </si>
  <si>
    <t>However, due to the limited time that students had for their interaction with the system, some of the results were biased by explorative student actions.</t>
  </si>
  <si>
    <t>In order to reveal the effect of the intelligent features on the students' learning outcome and their usage of the system, we compared the system with a second version of it that did not provide intelligent instruction. According to the evaluation results, intelligence helped students increase their knowledge of the domain. Furthermore, the students who used the intelligent version of the system managed to use the system more efficiently.</t>
  </si>
  <si>
    <t>Kumar2002</t>
  </si>
  <si>
    <t>Conference Proceedings</t>
  </si>
  <si>
    <t>USA</t>
  </si>
  <si>
    <t>web-based intelligent tutor VS printed workbook</t>
  </si>
  <si>
    <t xml:space="preserve">The effectiveness of Model-Based
Tutors in supporting learning (summarized by the reviewer)
</t>
  </si>
  <si>
    <t xml:space="preserve">There are several advantages to using Model-Based Reasoning for domain modeling in Intelligent Tutoring Systems.
Domain Model is the Expert Module: We need not include the answers to problems in the ITS.
Dynamic Generation of Problems: Limited problem set has been recently 
recognized as a potential drawback of encoding a finite number of problems
into a tutor [12]. Using Model-Based Reasoning for domain modeling can easily address this drawback.
Model-Based Generation of Explanatory Feedback: Model-Based Reasoning facilitates the generation of explanation during simulation of the model.
</t>
  </si>
  <si>
    <t>C.2.4 Post-secondary (Undergraduate/Graduate/Technical)</t>
  </si>
  <si>
    <t>none</t>
  </si>
  <si>
    <t>D.2.6 Not stated/Unclear (please specify)</t>
  </si>
  <si>
    <t>images, animations, simulations, video, audio, VR etc.</t>
  </si>
  <si>
    <t>Students of both groups participated in the pre- and post- tests.</t>
  </si>
  <si>
    <t xml:space="preserve">Tutor Versus Printed Workbook: 
In Spring 2001, we again tested the tutor in two sections (N=33 combined), using the pretest-practice -posttest protocol.
We conducted a controlled test - between the tests, the control group practiced with printed workbooks, whereas the test group practiced with the tutor. The author was not the instructor in the sections. The pretest and post-test scores were out of40.
</t>
  </si>
  <si>
    <t>Not stated/unclear (please specify)</t>
  </si>
  <si>
    <t>Spring 2001</t>
  </si>
  <si>
    <t xml:space="preserve"> Not specified </t>
  </si>
  <si>
    <t>Not specified</t>
  </si>
  <si>
    <t xml:space="preserve">Not stated/unclear </t>
  </si>
  <si>
    <t xml:space="preserve">Not stated/Unclear </t>
  </si>
  <si>
    <t xml:space="preserve">Not stated / unclear  </t>
  </si>
  <si>
    <t>The post-test scores  (out of 40)</t>
  </si>
  <si>
    <t xml:space="preserve">Students were not randomly sampled. </t>
  </si>
  <si>
    <t>Practicing with the tutor appeared to be slightly better than practicing with the printed workbook, although the difference is not statistically significant.</t>
  </si>
  <si>
    <t>low</t>
  </si>
  <si>
    <t>Laboratory</t>
  </si>
  <si>
    <t>No</t>
  </si>
  <si>
    <t xml:space="preserve">Random assignment  </t>
  </si>
  <si>
    <t>Mixed retention and transfer</t>
  </si>
  <si>
    <t xml:space="preserve">Post-secondary </t>
  </si>
  <si>
    <t>SuraweeraMitrovic2002</t>
  </si>
  <si>
    <t>New Zealand</t>
  </si>
  <si>
    <t>We present the results of an
evaluation study with students taking a database course, which show that
KERMIT is an effective system.</t>
  </si>
  <si>
    <t>The Entity-Relationship (ER) data model, proposed by Chen [3], is the most widely used model for conceptual database design. Although the ER model is relatively simple, students have many problems developing ER diagrams. The text of the problem is often ambiguous and incomplete. ER modelling is not a well-defined process. There is no single best solution for a problem, and often
there are several possible schemas for the same requirements. Although the traditional method of learning ER modelling in a classroom environment may be sufficient as an introduction to the concepts of database design, students cannot gain expertise in the domain by attending lectures only. In tutorials, a single tutor must cater for the needs of the entire group of students, and it is inevitable that they obtain only limited personal assistance. Therefore, the existence of a
computerized tutor, which would support students in acquiring database design skills, would be highly important.</t>
  </si>
  <si>
    <t>The students had learnt ER modelling concepts
during two weeks of lectures and had some practice during two weeks of tutorials
prior to the study.</t>
  </si>
  <si>
    <t>Medium</t>
  </si>
  <si>
    <t>a control
group who used a cut-down version of the system, referred to as ER-Tutor. The
interfaces of both systems were similar, but ER-Tutor did not provide any
feedback except for the complete solution.</t>
  </si>
  <si>
    <t>This study involved a comparison of a group of students
learning ER modelling by using the fully functional KERMIT That way, both groups of students
worked in the lab, but the ER-Tutor group had the feedback that is comparable to
a classroom condition.</t>
  </si>
  <si>
    <t>a two-hour session</t>
  </si>
  <si>
    <t>a few hours</t>
  </si>
  <si>
    <t xml:space="preserve">Students enrolled in the course, but randomly assigned to each of the groups. </t>
  </si>
  <si>
    <t>To minimise any prior learning effects, we designed two tests
(A and B) of approximately the same complexity. They contained two questions:
a multiple choice question to choose the ER schema that correctly depicted the
given scenario and a question that involved designing a small ER schema. In
order to reduce any bias, the first half of each group was given test A as the pretest
and the remainder were given B as the pre-test. The students who had test A
as their pre-test were given test B as their post-test and vice versa.</t>
  </si>
  <si>
    <t>In order to reduce any bias, the first half of each group was given test A as the pretest and the remainder were given B as the pre-test. The students who had test A
as their pre-test were given test B as their post-test and vice versa.</t>
  </si>
  <si>
    <t>control and treatment groups were used to compare the study results.</t>
  </si>
  <si>
    <t xml:space="preserve">post-test scores         </t>
  </si>
  <si>
    <t>t = 4.91, p &lt; 0.01 for the treatment group;                      for both groups,    t = 3.07, p &lt; 0.01</t>
  </si>
  <si>
    <t>A048_2</t>
  </si>
  <si>
    <t>A048_1</t>
  </si>
  <si>
    <t>Italy</t>
  </si>
  <si>
    <t xml:space="preserve">no </t>
  </si>
  <si>
    <t>children received the same amount of weekly
mathematics lessons during the year.</t>
  </si>
  <si>
    <t>one year</t>
  </si>
  <si>
    <t>Given that the eFit program was only implemented in certain schools,
random allocation of participants was not possible</t>
  </si>
  <si>
    <t>calculation</t>
  </si>
  <si>
    <t>The HRT has been validated with a large sample (N=3.075) of primary school
children across Germany. Test–retest reliability of the HRT scales was established
with a sample of 246 primary school children, which led to a reliability coefficient of
0.87 for the arithmetic subscale, which has been adopted for the eFit test. The results
of the Heidelberger Rechentest correlate with children’s school grades in
mathematics (−0.67), meaning that the criterion validity of the Heidelberger
Rechentest is satisfactory. Based on the percentage correct children achieve in the
test, eFit classifies children in one of three categories: no additional needs, mediocre
additional needs and severe additional needs in the areas of addition and subtraction
and/or multiplication and division.</t>
  </si>
  <si>
    <t>grade5-6</t>
  </si>
  <si>
    <t>F(1,191)=54.89; p=0.01</t>
  </si>
  <si>
    <t>Adjusted mean
recognition scores suggest that children who took part in the eFit treatment made
significantly greater improvement in addition and subtraction than children from the
non-treatment group.</t>
  </si>
  <si>
    <t>Indeed, it can be criticised that although eFit was designed in line with the
curricular requirements, it was explicitly focussed on children’s deficits, as indicated
by their results in the pre-test. This was not the case in the comparison group, where
the teacher was concerned with progressing through the curriculum. Thus, children
from the eFit group had excessive opportunity to alleviate their deficits whereas their
peers from the non-eFit group had to progress to more complex areas of maths,
irrespective of minor or major deficits. While the emphasis on remedying children’s
deficits in the eFit program is likely to be successful in terms of the outcomes of the
re-test, this might be to the expense of other parts of the curriculum. In other words,
the eFit program “trained for the test” and the instructional familiarity that children
had with the eFit program might have obscured the results.</t>
  </si>
  <si>
    <t>no feedback, The children do not receive
feedback for each task. After completion of the test, a screen display provided a brief
indication of children’ performance. A detailed diagnosis is only accessible for the eFit
teacher. Based on this diagnosis, eFit generates an individual learning curriculum,
which targets those aspects that appear to be difficult for the student</t>
  </si>
  <si>
    <t>personalized cucurrilum for students</t>
  </si>
  <si>
    <t>math</t>
  </si>
  <si>
    <t>A191</t>
  </si>
  <si>
    <t>HanLee2010</t>
  </si>
  <si>
    <t>This paper analyzes the educational effects of a
peer-learning agent based on pair programming in programming
courses. A peer-learning agent system was developed to facilitate
the learning of a programming language through the use of pair
programming strategies.</t>
  </si>
  <si>
    <t>an industrial high school</t>
  </si>
  <si>
    <t>ITS with integrated learning strategies VS ITS only</t>
  </si>
  <si>
    <t>This study sought to determine whether a peer-learning agent
system was beneficial in terms of enhancing students’ knowledge
retention and transfer. The subjects of this study were
115 students from four classes of an industrial high school;
all were learning the C programming language. Fifty-nine students
from two classes were assigned to the experimental group
and learned with the peer-learning agent system. Fifty-six students
from the other two classes were assigned to the control
group and learned with the agent-based learning system. The
system applied in this study provided learning content and the
opportunity for a practice environment without using any specific
teaching methods—that is, the control group learned via
the agent, but without a teaching or learning strategy.</t>
  </si>
  <si>
    <t>agent-based learning system</t>
  </si>
  <si>
    <t>At the start of
the study, a pretest was performed to compare the two groups’
learning achievements. The pretest consisted of eight questions,
all written as conditional statements, such as “if,” “if-else,” and
“switch.” After the pretest, the experimental group had classes
with the peer-learning agent system, while the control group had classes with the agent system. Eight weeks of classes were
conducted on Loop statements (such as “For,” “While,” and
“Do-while”) in the C programming language; a post-test was
then conducted to assess the two groups’ learning achievements.
The post-test consisted of eight questions on Loop statements.</t>
  </si>
  <si>
    <t>The pedagogical agent switched roles
for every subject to be taught in the programming course. The
pedagogical agent was structured so as to encourage the student
to perform the role well and provided hints and feedback.</t>
  </si>
  <si>
    <t xml:space="preserve">8 weeks </t>
  </si>
  <si>
    <t>br</t>
  </si>
  <si>
    <t>procedual</t>
  </si>
  <si>
    <t xml:space="preserve"> t(808) = 6.1256, p &lt; 0.0001</t>
  </si>
  <si>
    <t>When the peer-learning agent was used in programming
courses, it was found to be more effective in knowledge
retention and transfer than traditional agent-based learning,
which lacks a teaching or learning strategy. A large standard
deviation was observed during the post-test. In comparison to
the experimental group, the standard deviation of the control
group was observed to be larger. In this context, it must be
considered that the learning effect of the peer-learning agent
system can be divided into transfer and retention effects, which
vary according to the student.</t>
  </si>
  <si>
    <t>45 mins</t>
  </si>
  <si>
    <t>A183</t>
  </si>
  <si>
    <t>MostowAist2002</t>
  </si>
  <si>
    <t>Independent Study versus Computer-Assisted Reading Tutor</t>
  </si>
  <si>
    <t>project report</t>
  </si>
  <si>
    <t>178 kids in grades 1-4 at two Blue Ribbon Schools of Excellence, with mean WRMT TRC = 99.</t>
  </si>
  <si>
    <t>A109</t>
  </si>
  <si>
    <t>SuebnukarnHaddawy2007</t>
  </si>
  <si>
    <t>p&lt;.0001</t>
  </si>
  <si>
    <t>A142</t>
  </si>
  <si>
    <t>ChienYunus2008</t>
  </si>
  <si>
    <t>CAI+ITS VS CAI</t>
  </si>
  <si>
    <t>Malaysia</t>
  </si>
  <si>
    <t>Algebraic expression</t>
  </si>
  <si>
    <t>For the first stage of the
study, both groups of subjects studied algebraic expression in a CAI environment</t>
  </si>
  <si>
    <t>In the second stage, subjects from the CAI group continued with a tutoring session
using the drill and practice section of the CAI package, whereas subjects from the
CAI+ITS environment continued their learning using the ITS tutorial</t>
  </si>
  <si>
    <t>8 hours</t>
  </si>
  <si>
    <t>In this experimental study, use of Computer Assisted Instruction (CAI) followed
by use of an Intelligent Tutoring System (CAI+ITS) was compared to the use of
CAI (CAI only) in tutoring students on the topic of Algebraic Expression. Two
groups of students participated in the study.</t>
  </si>
  <si>
    <t>feedback for mistakes and provide new learning topics (being able to monitor and evaluate learners' progress)</t>
  </si>
  <si>
    <t>The objective of an ITS is to provide a teaching process that adapts to the
students’ needs by exploring and understanding the students’ special needs and
interests (Kaplan &amp; Rock, 1995). Research in the field of ITS has always had a
strong focus on the development of comprehensive student models, based on
the assumption that within a problem-solving context, learners’ thinking
processes can be modelled, traced, and corrected using computers (Siemer-
Matravers, 1999).</t>
  </si>
  <si>
    <t>secondary school</t>
  </si>
  <si>
    <t>CAI courseware</t>
  </si>
  <si>
    <t>understanding learners' progress</t>
  </si>
  <si>
    <t>8 days</t>
  </si>
  <si>
    <t>Thus, threats to internal validity
such as maturation, instrumentation bias, history and regression were not
serious threats to the internal validity of the study.</t>
  </si>
  <si>
    <t>Of the statistically
significant results highlighted in Tables VI and VII, the
negative gains of the S2 children in experiment 2 stand out. A
possible explanation for this might be found in studies in the
United States which have documented that reading
achievement test scores for children from low-income families
deteriorate significantly over the summer vacation (a
phenomenon referred to as the “summer reading setback”)
whereas those for children from middle-income families
remain steady or increase slightly [2]. This trend has been
attributed to the discrepancy in the reading opportunities and
materials available to these two groups over the vacation
period. In light of these studies, it is interesting to note that for
the S2 children, those who used the Reading Tutor did not
deteriorate in reading ability as much as those who did not use
it. However, the sessions with the Reading Tutor (totaling, on
average, 11.5 hours of reading per child), without English
class at school, were not enough to prevent negative gains.</t>
  </si>
  <si>
    <t>Yes, spoken feedback</t>
  </si>
  <si>
    <t>An initial pilot study and
subsequent four-month-long controlled field study in Ghana
investigated the viability and effectiveness of an automated
reading tutor in helping urban children enhance their reading
skills in English. In addition to quantitative data suggesting that
automated tutoring can be useful for some children in this
setting, these studies and an additional preliminary pilot study in
Zambia yielded useful qualitative observations regarding the
feasibility of applying technology solutions to the challenge of
enhancing child literacy in developing communities. This paper
presents the findings, observations and lessons learned from the
field studies.</t>
  </si>
  <si>
    <t>As a cognitive proficiency, reading involves several
component skills such as phonemic awareness, decoding,
fluency, vocabulary, and comprehension [14]. Phonemic
awareness is the ability to perceive individual sounds or
phonemes in words. Building on this awareness, a child learns
the alphabetic principle that spelling generally maps
systematically to pronunciation. The child also learns specific
letter-sound correspondences and the ability to correctly
pronounce written words (decoding). Fluency is the ability to
read text accurately, quickly, and expressively and is an
important foundation for comprehension. A rich vocabulary is
essential for comprehension and effective communication.
Children develop these skills through a variety of experiences,
including skilled instruction. Research has shown that regular
guided oral reading plays an important role in developing
reading skills, particularly fluency and comprehension [14].</t>
  </si>
  <si>
    <t>grade 2-4</t>
  </si>
  <si>
    <t>We chose to focus on the needs of children from low-income
families attending public school because they have a high risk
of low achievement in reading. In consultation with
Associates for Change, we targeted children in grades two
through four since this is a key period for developing reading
skills after the initial adjustment to the primary school
environment. We restricted our work to an urban environment
where computers are more readily available, but where
significant literacy challenges still exist. We employed an outof-
school usage model in which practice with the Reading
Tutor was supplemental to regular school activities.</t>
  </si>
  <si>
    <t>spoken feedback</t>
  </si>
  <si>
    <t>In the experimental group, ten students played with
the version of Prime Climb including the pedagogical agent.</t>
  </si>
  <si>
    <t>In the control group, ten students played with the original version of the game.</t>
  </si>
  <si>
    <t>The study took place in the school and consisted of ten sessions, each running two subjects in parallel.</t>
  </si>
  <si>
    <t>Each subject played with an
experimenter, rather then with a peer. We chose this setting to
avoid the possible confounding effect due to the students’
different playing patterns and prior knowledge.</t>
  </si>
  <si>
    <t>20 minutes</t>
  </si>
  <si>
    <t>t=1.56, p=0.068</t>
  </si>
  <si>
    <t>The results discussed in the previous section offer encouraging
evidence that providing individualized instruction by using an
animated pedagogical agent can improve student learning with
educational games.</t>
  </si>
  <si>
    <t>However, our goal is to have pedagogical
agents that can both stimulate learning and maintain the high level
of engagement that educational games usually generate. Currently,
the agent tries to avoid interfering too much with student game
playing by keeping a low threshold for unknown nodes and by
allowing the student to ignore the agent hints, but it still gives
priority to stimulate learning when the student model indicates
that the student needs it.</t>
  </si>
  <si>
    <t>We conducted an experiment that compared
Why/AutoTutor with two control conditions (Read textbook,
nothing) in assessments of learning gains. The tutoring system
performed significantly better than the two control</t>
  </si>
  <si>
    <t>This design of AutoTutor was inspired by explanationbased
constructivist theories of learning (Aleven &amp;
Koedinger, 2002; Chi, deLeeuw, Chiu, LaVancher, 1994;
VanLehn, Jones, &amp; Chi, 1992) and by previous empirical
research that has documented the collaborative constructive
activities that routinely occur during human tutoring (Chi,
Siler, Jeong, Yamauchi, &amp; Hausmann, 2001; Fox, 1993;
Graesser, Person, &amp; Magliano, 1995; Moore, 1995; Shah,
Evens, Michael, &amp; Rovick, 2002). The process of actively
constructing explanations and elaborations of the learning
material allegedly produces better learning than merely
presenting information to students. This is where human
tutors excel in scaffolding learning, because they guide the students in productive constructive processes and
simultaneously respond to the student’s information needs.</t>
  </si>
  <si>
    <t>The participants
were 35 college students enrolled in a college physics
course at Ole Miss, Rhodes College, and the University of
Memphis.</t>
  </si>
  <si>
    <t>Newtonian qualitative physics</t>
  </si>
  <si>
    <t>Learning gains were assessed by
administering a pretest and a posttest that consisted of
multiple choice questions</t>
  </si>
  <si>
    <t>working with why/AutoTutor</t>
  </si>
  <si>
    <t>subjects did not
receive any material on conceptual physics.</t>
  </si>
  <si>
    <t>Two different test versions (A, B) were
counterbalanced across conditions as pre and post tests.</t>
  </si>
  <si>
    <t>These results of the present study on qualitative physics
follow previous trends in AutoTutor research that have
continually shown it to be an effective learning tool
(Graesser et al., 2001; Person et al., 2001). Why/AutoTutor
consistently outperformed its comparison conditions, in
three alternative comparisons that were considered (pretest
for Why/AutoTutor, Read-textbook control, and a no
learning material Control). These results support the claim
that there is something about tutorial dialog in natural
language that promotes learning in these constructivist
learning environments.</t>
  </si>
  <si>
    <t>We are currently exploring what it is, more precisely, that accounts for the learning gains. Now that we know that learning does occur, we can dissect the potential causes of learning.</t>
  </si>
  <si>
    <t>AlbaceteVanLehn2000</t>
  </si>
  <si>
    <t>Chemistry</t>
  </si>
  <si>
    <t>Physics – optics</t>
  </si>
  <si>
    <t>Mathematics-1</t>
  </si>
  <si>
    <t>Mathematics-2</t>
  </si>
  <si>
    <t>Mathematics-3</t>
  </si>
  <si>
    <t>Nature and society1</t>
  </si>
  <si>
    <t>Nature and society2</t>
  </si>
  <si>
    <t>Nature and society3</t>
  </si>
  <si>
    <t>1st year student</t>
  </si>
  <si>
    <t>14 weeks</t>
  </si>
  <si>
    <t>10 weeks</t>
  </si>
  <si>
    <t>7 weeks</t>
  </si>
  <si>
    <t>6 weeks</t>
  </si>
  <si>
    <t>5 weeks</t>
  </si>
  <si>
    <t>8th grade</t>
  </si>
  <si>
    <t>2nd grade</t>
  </si>
  <si>
    <t>3rd grade</t>
  </si>
  <si>
    <t>4th grade</t>
  </si>
  <si>
    <t>6th grade</t>
  </si>
  <si>
    <t>5th grade</t>
  </si>
  <si>
    <t>immediate feedback</t>
  </si>
  <si>
    <t>The test items were not formally checked for validity and reliability.</t>
  </si>
  <si>
    <t>In summary, our analysis of the results of this first study suggests that the LARGO ITS can be a
valuable tool for those learners who do not (yet) have the ability to learn argumentation skills from
independent study of argument transcripts. This group seems to benefit from the scaffold that the
diagrams and the feedback offer. For the more advanced/skilled students, LARGO did not prove to be
significantly better (but also not worse) than traditional learning resources such as a notepad and a
highlighter.</t>
  </si>
  <si>
    <t>A126_2</t>
  </si>
  <si>
    <t>A129</t>
  </si>
  <si>
    <t>Abu-Naser2009</t>
  </si>
  <si>
    <t>ITS VS traditional method</t>
  </si>
  <si>
    <t>Palestine</t>
  </si>
  <si>
    <t>individualized feedback and progress report</t>
  </si>
  <si>
    <t>The C++ Intelligent
Tutoring System’s intelligence is accomplished by an
embedded logic module that performs a number of
tasks behind the scenes. The logic module implements
a sophisticated scanner and parser that autocorrects the
student’s code when appropriate as well as generates a
number of parse trees that have a little variation. This
module then attempts to compile the best trees to
ascertain the most likely path the student ‘intended’ to
take.</t>
  </si>
  <si>
    <t>This study involved freshman students
of an introductory programming language C++ in the
faculty of Engineering and Information technology at
Al-Azhar University of Gaza. The aim of this
investigation was an attempt to measure the
effectiveness of CPP-Tutor which was used to
supplement the traditional method of leaning
environment.</t>
  </si>
  <si>
    <t>sample of 62 freshman students taking the
course C++ programming was selected to participate in
this study. The student sample was divided into two
groups coordinated for similar background knowledge
of the C++ material presented.</t>
  </si>
  <si>
    <t>monitor students' progress</t>
  </si>
  <si>
    <t>This group was taught
using the conventional teaching method (lecture and
textbook) and it consists of 31 students.</t>
  </si>
  <si>
    <t>This group was taught
using the conventional teaching method supplemented
with the Intelligent Tutoring System CPP-Tutor and it
consists of 31 students.</t>
  </si>
  <si>
    <t>t =-9.450,
p=0.0001</t>
  </si>
  <si>
    <t>A196</t>
  </si>
  <si>
    <t>WisherMacPherson2001</t>
  </si>
  <si>
    <t>The purpose of this report is to describe the development and evaluation of an intelligent tutoring system (ITS) for application by the U.S. Army Field Artillery School in the Captains Career Course.</t>
  </si>
  <si>
    <t>t = 11.43, p &lt; .001</t>
  </si>
  <si>
    <t>Field Artillery Training</t>
  </si>
  <si>
    <t>In contrast, the VST acted as a one-on-one tutor, providing hints and informative feedback to the students individually</t>
  </si>
  <si>
    <t>using the tutor</t>
  </si>
  <si>
    <t>using the traditional method</t>
  </si>
  <si>
    <t>hands-on practices</t>
  </si>
  <si>
    <t>A145</t>
  </si>
  <si>
    <t>McNamaraO'Reilly2006</t>
  </si>
  <si>
    <t>grade 7-8</t>
  </si>
  <si>
    <t>The participants were 39 children (11 males, 28 females) who were enrolled in
a summer learning program in the Eastern United States. The average age of
the children was 12.7 years (SD = 0.84). Approximately half of the children
were entering the eighth grade (n = 19; M = 12.2 years, SD = .59) and half were
entering the ninth grade (n = 18; M = 13.2 years, SD = .76).</t>
  </si>
  <si>
    <t>no feedback</t>
  </si>
  <si>
    <t>The overarching purpose of the current study was to examine the effects of
the iSTART program on adolescent students’ comprehension of a science text.
The question regarded whether adolescent students would benefit from reading
strategy training administered via an automated training system</t>
  </si>
  <si>
    <t>Participants in the control condition were provided with a description of and
examples of self-explanation via the iSTART system, but they were not provided
with strategy training or practice using the reading strategies. That is, they were
provided only with the initial portion of the iSTART introduction which describes
the concept of self-explanation and provides an example of a self-explanation</t>
  </si>
  <si>
    <t>Details concerning iSTART are provided in the introductory section. Participants
in the iSTART condition were provided with training during two
sessions on two consecutive days. They completed the three modules of the
program (i.e., introduction, demonstration, and practice) as described in the
introductory section of this article. The practice section involved reading and
self-explaining two texts, one about thunderstorms and one about coal. The
sentences were presented one sentence at a time and participants typed their
self-explanations. The entire iSTART training lasted for an average of 1 hour 44.4
minutes (SD = 5.6 min). Broken down by module, the average times in minutes
were the following: Mintroduction = 38.59, SD 5.32; Mdemonstration 12.13, SD 2.47;
Mthunderstorms-practice = 27.09, SD = 7.62; and Mcoal-practice = 26.3, SD = 6.84.</t>
  </si>
  <si>
    <t>Participants in both the iSTART and control conditions read and self-explained
the heart-disease text one day following the training phase. The students read each
sentence of the heart disease text and were prompted to type a self-explanation of
the sentence, but were not given feedback or encouraged by the iSTART system.
After completing the text, the students answered comprehension questions on
paper about the heart disease text.</t>
  </si>
  <si>
    <t>Heffernan2003</t>
  </si>
  <si>
    <t>corrective feedback</t>
  </si>
  <si>
    <t>effectiveness of Mr Lindquist</t>
  </si>
  <si>
    <t>secondary</t>
  </si>
  <si>
    <t>correct or incorrect answers</t>
  </si>
  <si>
    <t>The reason students did not appear to learn in this section is probably due to the fact that students came in already knowing this skill rather well (pretest scores=1.58, or 79%,  with 40 of  62 students getting both pretest problems correct, evenly split between conditions).    Given that there is no evidence of learning, it is not surprising that there was no statistically significant effect of condition upon learning gain (p=.54). We now turn to the results of the second curriculum section where we will see that there was no problem of students entering with too much knowledge.</t>
  </si>
  <si>
    <t>A139_2</t>
  </si>
  <si>
    <t>p=.12</t>
  </si>
  <si>
    <t>A092</t>
  </si>
  <si>
    <t>MitrovicMartin2009</t>
  </si>
  <si>
    <t>new zealand</t>
  </si>
  <si>
    <t>We conducted an evaluation study of CIT in a summer school course at Lincoln University in
February 2008</t>
  </si>
  <si>
    <t>We conducted an evaluation study of CIT in a summer school course at Lincoln University in
February 2008. The participants were 21 students enrolled in ACCT102 (Accounting and Finance for
Business), an introductory business decision-making course</t>
  </si>
  <si>
    <t>accounting and finance for business</t>
  </si>
  <si>
    <t>Prior to the study, the students had
participated in lectures covering the relevant material. The course had two scheduled tutorial streams,
and we randomly selected one of them to serve as the experimental group, while the other served as
the control group. The length of tutorials was 90 minutes. During this time, the students took a short
pre-test, interacted with the system (experimental) or solved the problems individually and then
discussed them with a human tutor (control), and then took a post-test. Both groups spent 45 minutes
on problem-solving. The experimental group participants also filled in a user questionnaire, which
solicited their impressions of CIT.</t>
  </si>
  <si>
    <t>decision-making skills</t>
  </si>
  <si>
    <t>We attribute the relatively low results on the post-test
to the short session length</t>
  </si>
  <si>
    <t>p=0.066</t>
  </si>
  <si>
    <t>The results obtained from this initial evaluation of CIT are encouraging, and are similar to the
results we have obtained in previous studies with manually developed constraint-based tutors.
However, the amount of collected data was limited due to the small class size. We plan to repeat the
evaluation study in 2009, when more students are expected to take the same course. We will then
extend the length of the study to a couple of sessions.</t>
  </si>
  <si>
    <t>A090</t>
  </si>
  <si>
    <t>VanLehnLynch2005</t>
  </si>
  <si>
    <t>correct the student’s errors and provide assistance
on solving a problem.</t>
  </si>
  <si>
    <t>p=0.036</t>
  </si>
  <si>
    <t>p=.003</t>
  </si>
  <si>
    <t>p=.005</t>
  </si>
  <si>
    <t>p=0.0005</t>
  </si>
  <si>
    <t>A090_2</t>
  </si>
  <si>
    <t>A090_3</t>
  </si>
  <si>
    <t>A090_4</t>
  </si>
  <si>
    <t xml:space="preserve">yes, immediate feedback on the student answer, flag feedback, </t>
  </si>
  <si>
    <t>A107</t>
  </si>
  <si>
    <t>WheelerRegian1999</t>
  </si>
  <si>
    <t>Diagnostic algorithms in the Tutor determine
the type of feedback students receive</t>
  </si>
  <si>
    <t>The current study evaluated the WPS Tutor’s ability to improve the abstract
reasoning component of word problem solving</t>
  </si>
  <si>
    <t>Participants were 632 students from seven high schools in Texas, New Mexico,
and Ohio during the 1992-93 school year. Fifty percent were male. The median age of the
students was 15 years. All students were enrolled in elementary algebra classes. The class
sizes ranged from 20 to 30 students</t>
  </si>
  <si>
    <t>Thirty-two classes (409 students) were randomly assigned to the treatment group. They received traditional classroom
instruction, but one session per week (about 50 minutes) was replaced with the WPS
Tutor. All students did the same homework assignments. Classes within the three
treatment groups were distributed across locations.</t>
  </si>
  <si>
    <t>Eight classes (84 students) were randomly assigned to the control group. They
were taught the ninth grade mathematics curriculum using traditional classroom
instruction only</t>
  </si>
  <si>
    <t>Students used 80386-based computers running Windows 3.1. The software was
developed in Asymmetrix Toolbook version 2.0. All students did the same homework assignments. Classes within the three
treatment groups were distributed across locations.</t>
  </si>
  <si>
    <t>50 mins per week</t>
  </si>
  <si>
    <t>F (2,629) = 11.39, p &lt; .001</t>
  </si>
  <si>
    <t>A108</t>
  </si>
  <si>
    <t>VanLehnGraesser2006</t>
  </si>
  <si>
    <t>It gave immediate feedback on incorrect entries, so it is not entirely clear whether it was more or less
interactive than the human tutors</t>
  </si>
  <si>
    <t>effectiveness of ITS</t>
  </si>
  <si>
    <t>The participants were 98 university students who were currently taking or had recently
taken introductory college physics but had not taken advanced physics courses or mechanical
engineering courses. If the students were currently taking college physics, then they must have
taken their first midterm because it covered the main topics of the tutoring (kinematics and
forces). The participants were volunteers responding to advertisements at the University of
Pittsburgh, the University of Memphis, Christian Brothers College, and Rhodes College. Students
were compensated with money or extra course credit.</t>
  </si>
  <si>
    <t>correct incorrect answer immediately</t>
  </si>
  <si>
    <t>Ongoing research is exploring an adaptation of Alphie’s Alley for smallgroup
supplemental instruction that employs cooperative learning. Future research
might evaluate the application of this embedded interactive technology
for whole-class instruction.
Our study and related studies by Chambers and her colleagues suggest a
new role for technology in education: enhancing rather than replacing teachers’
instruction. This concept may have much broader implications than its application
in first-grade reading instruction and is worth exploring on a broader scale.
Perhaps the technology revolution will finally come in education when the
computer becomes the teacher’s partner rather than the teacher’s replacement.</t>
  </si>
  <si>
    <t>One limitation of this study was the rating of implementation at the school
level, making determinations of the level of implementation at the tutor level
impossible. This is how SFA implementation reports are generally conducted,
and we did not foresee that implementation quality would be so variable for
Alphie’s Alley.</t>
  </si>
  <si>
    <t>yes, build relationship with users</t>
  </si>
  <si>
    <t>A081</t>
  </si>
  <si>
    <t>AistMostow2001</t>
  </si>
  <si>
    <t>A083</t>
  </si>
  <si>
    <t>GraesserMoreno2003</t>
  </si>
  <si>
    <t>A085</t>
  </si>
  <si>
    <t>Shneyderman2001</t>
  </si>
  <si>
    <t>We describe results on helping children learn vocabulary during computer-assisted oral reading.
This paper focuses on one aspect – vocabulary learning – of a larger study comparing computerized oral
reading tutoring to classroom instruction and one-on-one human tutoring</t>
  </si>
  <si>
    <t>How can we help children learn new words? We consider two primary methods: direct
instruction and learning through reading; and a hybrid: adding information to text.</t>
  </si>
  <si>
    <t>A total of 144 students in grades 2-3 at an urban elementary school near Pittsburgh,
Pennsylvania began the 1999-2000 study, with 131 completing the entire year including posttesting.
Each student received one of (a) regular classroom instruction, (b) regular classroom
instruction but with a portion of the day replaced with one-on-one human tutoring, or (c)
regular classroom instruction but with a portion of the school day replaced with computer
tutoring on Project LISTEN’s Reading Tutor. Mostow et al. [21] describe the study design in
full.</t>
  </si>
  <si>
    <t>vocabulary learning</t>
  </si>
  <si>
    <t>We started with Project LISTEN’s Reading Tutor, a computer
tutor that listens to children read aloud and helps them learn to read. The Reading Tutor
displays a story one sentence at a time, and listens to the student read all or part of the sentence
aloud. The Reading Tutor provides help in response to student mouse clicks and its analysis of
the student’s reading.</t>
  </si>
  <si>
    <t>Each student received one of (a) regular classroom instruction, (b) regular classroom
instruction but with a portion of the day replaced with one-on-one human tutoring, or (c)
regular classroom instruction but with a portion of the school day replaced with computer
tutoring on Project LISTEN’s Reading Tutor. Mostow et al. [21] describe the study design in
full.</t>
  </si>
  <si>
    <t>1999-2000</t>
  </si>
  <si>
    <t>90 mins</t>
  </si>
  <si>
    <t>Unpublished dissertation</t>
  </si>
  <si>
    <t>Students at all seven schools were randomly assigned to available classes through a
computer-scheduling program. The subjects used as the sample population for this study
consisted of all students who enrolled in and completed the Introduction to Algebra, Algebra X,
the Stanford 9 TA and the end-of-course Standard of Learning Test in Algebra I at the seven
schools. Intact classes were taught within a 90-minute A/B block schedule format at five of the
schools.</t>
  </si>
  <si>
    <t>high school</t>
  </si>
  <si>
    <t>The main research question examined in the achievement portion of the study involved
the second-order interaction between the independent variables (treatment condition,
race/ethnicity, and gender) as they related to the dependent variable (mean scale scores on the
Algebra I SOL assessment) after controlling for initial differences on the Total Mathematics
portion of the Stanford 9.</t>
  </si>
  <si>
    <t>This theoretical model consists of both a behavioral and cognitive framework based upon
Anderson’s ACT theory. In keeping to the recommendations for instructional reform in
mathematics as called for by the NCTM standards, it is important to implement an active
learning, inquiry-based approach that effectively integrates computer technology into the
classroom.</t>
  </si>
  <si>
    <t>standardized test</t>
  </si>
  <si>
    <t>40% of the class time</t>
  </si>
  <si>
    <t>Three semesters of 2001</t>
  </si>
  <si>
    <t>One teacher
volunteer was secured from each high school to participate in the training and implementation of
the Carnegie program. As part of the program requirements, students spent 40% of class time
interacting with the computer-tutoring program. Students spent three semesters in this program
culminating at the end of the2000-20001 fall semester with the administration of the Algebra I
SOL assessment.</t>
  </si>
  <si>
    <t>For every class utilizing the program, a class of similar
size from the same school was selected as a control group</t>
  </si>
  <si>
    <t>The validity of any conclusion as to the effectiveness of the Carnegie Algebra Tutor and
its impact on student achievement and attitude in an introductory high school algebra course
must be linked to the limitations and delimitations of the research design. The choice of
instrumentation utilized in the study was the most significant delimitation in the research design.
While the use of the Algebra I SOL assessment was justified due to the high-stakes placed on it
by the Virginia Board of Education and its role in determining school accreditation and student
graduation, serious concerns as to the Carnegie Algebra Tutor’s alignment and question format
with this assessment tool exist. Significant achievement gains made by students using the
Carnegie program may have been masked by a lack of alignment between the program and the
Algebra I SOL assessment.</t>
  </si>
  <si>
    <t>In summary, there were important achievement gains that materialized from this study.
Black students outperformed White students on the Algebra I SOL assessment after controlling
for initial differences on the Stanford 9 TA. In light of national trends in achievement levels of
minority students this finding alone is significant. Several limitations and delimitations of the
study were discussed. Controlling for these limitations and delimitations, further achievement
and attitude gains may be revealed.</t>
  </si>
  <si>
    <t>O'ReillySinclair2004</t>
  </si>
  <si>
    <t>A049</t>
  </si>
  <si>
    <t>WangJohnson2005</t>
  </si>
  <si>
    <t>A052</t>
  </si>
  <si>
    <t>GraesserJackson2003</t>
  </si>
  <si>
    <t>A053</t>
  </si>
  <si>
    <t>Mitrovic2003</t>
  </si>
  <si>
    <t>A057</t>
  </si>
  <si>
    <t>A058</t>
  </si>
  <si>
    <t>Poulsen2004</t>
  </si>
  <si>
    <t>A059</t>
  </si>
  <si>
    <t>MitrovicOhlsson1999</t>
  </si>
  <si>
    <t>A060</t>
  </si>
  <si>
    <t>Mills-tetteyMostow2010</t>
  </si>
  <si>
    <t>conference proceeding</t>
  </si>
  <si>
    <t>YES</t>
  </si>
  <si>
    <t>Although the pilot study was short, we got some promising results. Students who used KERMIT
displayed a slightly higher gain score in comparison to the ER-Tutor group. More importantly,
the pre- and post-test scores demonstrated that using KERMIT did not hamper students’ abilities
in ER modelling.
The pilot study also enabled us to identify several features of the system that needed
improvement. During the pilot study, we have identified several bugs in the system, and also
some problems with the constraint base. The implementation of KERMIT was fine-tuned and
eight new constraints were defined. Also, the students found one of the tests used as pre/post tests
to be a little harder than the other.</t>
  </si>
  <si>
    <t>A171</t>
  </si>
  <si>
    <t>LestaYacef2004</t>
  </si>
  <si>
    <t>conference proceedings</t>
  </si>
  <si>
    <t>Syndey</t>
  </si>
  <si>
    <t>Feedback and tailored exercise</t>
  </si>
  <si>
    <t>This paper presents the Logic-ITA, an Intelligent Teaching Assistant
system for the teaching/learning of propositional logic</t>
  </si>
  <si>
    <t>indivdiual</t>
  </si>
  <si>
    <t>propositional logic</t>
  </si>
  <si>
    <t>understand students' current knowledge and mistakes</t>
  </si>
  <si>
    <t>exam questions</t>
  </si>
  <si>
    <t>Tested at the class level, the LT-Analyser was found very helpful. It helped the
teacher to re-direct the content of the lectures, address the common misconceptions
and focus the revision lectures. In 2002 it is planned to use it at a problem solving
session level (tutorial group) and individual level.</t>
  </si>
  <si>
    <t>College</t>
  </si>
  <si>
    <t>A136</t>
  </si>
  <si>
    <t>GraffMayer2008</t>
  </si>
  <si>
    <t>The aim of the
present research was to investigate whether eFit constitutes an effective intervention of
this target group.</t>
  </si>
  <si>
    <t>German</t>
  </si>
  <si>
    <t>web-based ITS VS non-ITS</t>
  </si>
  <si>
    <t>The overall performance level in mathematics is low and therefore it is
justified to describe the population at lower secondary schools in NRW as low
achievers. In order to address the basic skills deficits of this target group, several
lower secondary schools in the country of North Rhine-Westphalia decided to
introduce the web-based intervention “eFit”. eFit provides an adaptive web based
intelligent tutoring system. The implementation of this intervention was not
preceded by any empirical evaluation and the present study aims to account for
this by researching how children who are defined as ‘at-risk’ benefit from the webbased
instruction.</t>
  </si>
  <si>
    <t>A total of 194 children completed the pre-test and the post-test. Fifty-eight children
were from the school were the eFit treatment was implemented. The mean age in the experimental group was 12.5 years, with 11 years being the minimum and 15 years the
maximum age. Given that the eFit program was only implemented in certain schools,
random allocation of participants was not possible. The control group consisted of 5th
and 6th graders from all other lower secondary schools, who did not implement eFit.
Of all participants, 118 children were from grade 6 and 76 were from grade 5. The
increase of children in grade 6 is due to the fact that children who do not meet the
standards at higher secondary school types are referred to lower secondary schools. Of
all 58 participants in the treatment group, 38 children had already repeated at least one
year. The parents of the participating children were informed about the experimental
procedure by the school principal and they were ensured that children could withdraw
at any point. Confidentiality of data was ensured.</t>
  </si>
  <si>
    <t>Children in
both groups covered the same content and also had the same mathematics books.</t>
  </si>
  <si>
    <t>Mathematics</t>
  </si>
  <si>
    <t>In the eFit group, two hours of traditional
mathematics education per week were replaced by the eFit treatment.</t>
  </si>
  <si>
    <t>yes, the
pedagogical agent was structured so as to encourage the student
to perform the role well and provided hints and feedback.</t>
  </si>
  <si>
    <t>solders</t>
  </si>
  <si>
    <t>Pedagogical agents that are personalized and adaptive can be
effective in educational environments. Recent studies have focused
on the pedagogical and intelligent perspectives. A pedagogical
agent more positively impacts students’ achievement
and self-efficacy compared to traditional lecture in a programming
course [10]. Agents can perform cooperative roles, facilitate
students’ motivation, and provide adaptive feedback in
Web-based environments [29] and are designed to assist the
educational process in a variety of domains. A collaborative
learning environment based on e-learning is needed to execute
an agent-based learning system. Silva de Azevedo and Scalabrin
[30] have defined an agent as a computer service that requires humans or other agents to perform a task and is able to support
collaborative learning. They argue that an effective agent must
perform three primary roles in a collaborative online learning
environment. First, an agent must help a human perform innovative
tasks. Second, the agent must support dynamic interaction
with students. Third, an agent must provide a teacher with
clear and objective information about the students.</t>
  </si>
  <si>
    <t>students enrolled in the captains career course</t>
  </si>
  <si>
    <t>The primary conclusion drawn from this experiment is that the VST tutoring system is an effective tool for training soldiers to perform the RSOP task for the Multiple Launch Rocket System. The results support the VST as a more effective training program than the conventional sand table</t>
  </si>
  <si>
    <t>Based on the results reported here, modifications to the VST are underway. The primary modifications consist of enlarging the terrain area and adding capabilities that would allow the role of the Battery Commander (BC) to be expanded. Some of the additional capabilities of the BC would be placing radar units, fire support units, fire direction units, and command post locations on the two-dimensional map. The size of the two-dimensional map would increase from 10 X 10 kilometers to approximately 50 X 50 kilometers for the Battery Commander. The Battery Commander would also be able to map routes from tactical assembly areas to the release point, designate battery
operation areas and establish timetables for battery movement.</t>
  </si>
  <si>
    <t>yes, coaching students</t>
  </si>
  <si>
    <t>Two equivalent sets of mathematics tests were prepared; a pre-test and post-test.
A panel of mathematics teachers who had at least three years of teaching
experience was consulted to validate the mathematics tests and to ensure that
the items were equivalent. Reliability of the mathematics tests were 0.87.</t>
  </si>
  <si>
    <t>Results of this study revealed that CAI+ITS has potential in mathematics
learning via computer applications. The ITS approach appears to have value as
an instructional tool for mathematics learning. The fact that these students
achieved better results in the CAI+ITS approach indicates that ITS is viable
instructional option. The one-to-one tutoring function in ITS enables it to adapt
tutoring strategies according to the needs of the individual student. Thus,
educators can spend more time to guide weaker students while others learn via
ITS tutorials. ITS does not attempt to change the process of education in any
radical way but it recognises the strengths of a human teacher and remove
teacher’s burden in teaching (Wilkinson-Riddle and Patel, 1998).</t>
  </si>
  <si>
    <t>indiviudal</t>
  </si>
  <si>
    <t>A163</t>
  </si>
  <si>
    <t>BealWalles2007</t>
  </si>
  <si>
    <t>The present study was conducted to evaluate an on-line tutoring system designed to provide students with multimedia instruction in solving high-stakes math problems. A second goal of the present study was to evaluate the potential effectiveness of different forms of interactive scaffolding</t>
  </si>
  <si>
    <t>The participants were students in geometry classes at two high schools located in suburban areas in Western Massachusetts</t>
  </si>
  <si>
    <t>Recent research has focused on technology-based learning systems for students’ math and science learning (Carnegie Learning, 2002; Middleton &amp; Murray, 1999; Nguyen &amp; Kulm, 2005). Current interactive tutoring systems are designed within the theoretical framework based on the Zone of Proximal Development, specifically, that instruction that is individualized and responsive to the student’s ongoing performance will be most effective (Brown et al., 1994). Such “intelligent” tutoring systems make instructional decisions using a pedagogical agent: a software component that tracks the student’s estimated understanding against its model of the curriculum (Beck, Woolf, &amp; Beal, 2000). The pedagogical agent selects individual problems that are predicted to develop specific skills as needed for the individual student, as well as problems that review and reinforce skills that are estimated to be relatively well-understood by the student. The pedagogical agent also selects scaffolding from the range of instructional resources available for a specific topic. Such instructional resources may include text hints, dialogue with the tutoring agent, worked examples that require transfer to the current problem, and interactive multimedia modules that walk the student through the solution path to the current problem.</t>
  </si>
  <si>
    <t>yes, correct and incorrect feedback</t>
  </si>
  <si>
    <t>Students worked with the Wayang Outpost web-based interactive tutoring system. Wayang Outpost was designed to provide individualized multimedia tutoring in how to solve SAT-Math problems involving geometry skills.</t>
  </si>
  <si>
    <t>geometry skills</t>
  </si>
  <si>
    <t>minimal, only corrrect or incorrect answers</t>
  </si>
  <si>
    <t>Students completed the paper-and-pencil pre-test of SAT-Math problem solving in their regular geometry class, proctored by their mathematics class teacher. They were given 30 minutes to work on the pre-test</t>
  </si>
  <si>
    <t>Two groups of children
participated in this study. One group comprised twelve
children in grades two through four from an under-resourced
public school. They used the Reading Tutor at an internet café
near their school for 20-30 minutes each day over a threeweek
period. The other group comprised six children from a
mixed low- and middle-income neighborhood. They used the
tutor on laptops in the home of the researcher, for 20-30
minutes each day, three days a week over the same period.</t>
  </si>
  <si>
    <t>traditioanl school</t>
  </si>
  <si>
    <t>4 months</t>
  </si>
  <si>
    <t>20-30 mins, three days a week</t>
  </si>
  <si>
    <t>A063</t>
  </si>
  <si>
    <t>Veermansde Jong2000</t>
  </si>
  <si>
    <t>A064</t>
  </si>
  <si>
    <t>LanzilottiRoselli2007</t>
  </si>
  <si>
    <t>A051</t>
  </si>
  <si>
    <t>The
main research question was whether intelligent feedback on the learners’
experimentation behavior influenced their discovery behavior and the learning
results.</t>
  </si>
  <si>
    <t xml:space="preserve">Netherlands </t>
  </si>
  <si>
    <t>computer-based ITS environment VS computer-based environment</t>
  </si>
  <si>
    <t xml:space="preserve">14-16 </t>
  </si>
  <si>
    <t>Forty-six Dutch students—in the fourth year of pre-scientific education, aged
15–16—from two schools participated in this study. Subjects attended physics
classes and had some computer experience. The subjects were transferred from
their schools to the university to participate in the experiment</t>
  </si>
  <si>
    <t>Subjects were welcomed and
given an overview of the activities in the session. After the introduction,
the definitional knowledge and what-if pre-test were administered electronically.</t>
  </si>
  <si>
    <t>After the introduction,
subjects worked with the Collision environment on their own.
The experiment leader was present and could give assistance on questions
concerning operating the environment, but not on questions concerning
subject matter. Subjects were encouraged to use the full
one-and-a-half hours available for the interaction. If they wanted to finish
earlier they were asked to explore more of the environment, but were
not forced to do so.</t>
  </si>
  <si>
    <t>The learning environments in the two conditions were identical except for the
possibility to reject a hypothesis in the experimental condition and the feedback
that the subject received upon evaluating a hypothesis. Both environments
required the subjects to investigate relations between the variables in
the domain through experimenting with the simulation.</t>
  </si>
  <si>
    <t>1.5 hrs</t>
  </si>
  <si>
    <t>Reliability analysis (N   43; n   20 items) resulted in a reliability of .46 (Cronbach’s
 ) for the pre-test and .38 for the post-test. The reliability of the pre-test
was moderate, but the reliability of the post-test was relatively low.</t>
  </si>
  <si>
    <t>We predicted that, as a result of the type of feedback given (i.e., feedback
that took the experimentation behavior of learners into account), the experimental
group in our study would show a more reflective attitude while interacting
with the learning environment. In the interaction data we found
evidence that this was indeed the case. The interaction data revealed that, on
average, subjects in the experimental group spent more time on an assignment,
did more experiments when working with an assignment, did a larger
percentage of their experiments during assignments, and did more unique
experiments than subjects in the control group. The picture that emerges is
that learners in the experimental group needed some time to get accustomed</t>
  </si>
  <si>
    <t>The effects of this different behavior did not directly show in the scores on
the knowledge tests that were administered after the experimental session.
Both conditions gained from pre- to post-test on both the definitional and
what-if tests. Contrary to the predictions, no significant differences in favor of
the experimental condition were found for the what-if test or the what-if-why
test. Looking at the average scores, there is no difference at all between
groups, so it seems that there is no influence of the experimental treatment on
the definitional and intuitive domain knowledge that learners gained during
the interaction with the learning environment.</t>
  </si>
  <si>
    <t>The aim of the study herein
reported was to evaluate the learning effectiveness of Logiocando and to estimate the difference between two
approaches: computer-based using a hypermedia system, and traditional, namely a typical lesson in the
classroom.</t>
  </si>
  <si>
    <t>Grade 4</t>
  </si>
  <si>
    <t>logic</t>
  </si>
  <si>
    <t>individual</t>
  </si>
  <si>
    <t>The TA group was introduced to the same didactic material as the CA group, during a one hour
lesson taught by the teacher in class. During the practice session, pupils were required to do a set of
exercises on the concepts previously revised. Again, the CA group used Logiocando, while the TA
group did the same exercises in class with pen and paper</t>
  </si>
  <si>
    <t>It consisted of two experimental sessions: theory
revision and practice. Each session lasted an hour, with a 2-day interval in between. During the theory
revision session, pupils assigned to the CA condition were required to individually revise two units of
the hypermedia, namely Set Operations and Diagrams. These two units were chosen since they
illustrate concepts that were more problematic for the pupils, as indicated by the pre-test results.
Interacting with Logiocando, pupils revised the basic operations and the graphical representations of
sets.</t>
  </si>
  <si>
    <t>2 days</t>
  </si>
  <si>
    <t>using their pre-test grades to filter students</t>
  </si>
  <si>
    <t>F(1, 38) = 100.7, p &lt;.001</t>
  </si>
  <si>
    <t>The results of the experiment confirmed our main experimental hypothesis claiming that Logiocando
could be a good substitute for the teacher as a revision tool. All the children significantly enhanced
their knowledge during the experiment independently of the teaching method they were exposed to.
During the experiment, pupils interacted very easily with Logiocando. After a few minutes, they
understood the hypermedia navigational structure and were able to work autonomously.</t>
  </si>
  <si>
    <t>A066</t>
  </si>
  <si>
    <t>MohammedMohan2011</t>
  </si>
  <si>
    <t>A067</t>
  </si>
  <si>
    <t>D’MelloGraesser2010</t>
  </si>
  <si>
    <t>A068</t>
  </si>
  <si>
    <t>Ramadhan2000</t>
  </si>
  <si>
    <t>A073</t>
  </si>
  <si>
    <t>LaneVanLehn2005</t>
  </si>
  <si>
    <t>A075</t>
  </si>
  <si>
    <t>ChambersAbrami2008</t>
  </si>
  <si>
    <t>Computer programming</t>
  </si>
  <si>
    <t>A126</t>
  </si>
  <si>
    <t>PinkwartAshley2009</t>
  </si>
  <si>
    <t>generate meaningful feedback on graphical argument
representations for ill-structured legal problems presents a special challenge for intelligent tutoring
systems research.</t>
  </si>
  <si>
    <t>In this paper we present a
formative evaluation of LARGO (Legal ARgument Graph Observer), a system that enables law students
graphically to represent examples of legal interpretation with hypotheticals they observe while reading texts of
U.S. Supreme Court oral arguments.</t>
  </si>
  <si>
    <t>The current work focuses on ill-structured problem solving involving argumentation. In domains
like law, ethics, history, and public policy, argumentation is a fundamental tool for analyzing and
reasoning about ill-structured problems. Well-structured problems usually state the goal and the
applicable constraints a solution must address. Different people solving the same problem address the
same or similar constraints, and the relevant community of practice agrees on what counts as a correct
solution. By contrast, ill-structured problems often state the goal only incompletely and the applicable
constraints not at all; the solver must refine the goal and infer the applicable constraints, and the way a
solver frames the problem depends on his or her own knowledge, values, and interests. As a result,
different solvers may frame the problem differently (Voss, 2006, p. 305-6). Ill-structured problems
may have competing, even inconsistent, yet still reasonable solutions. Argumentation is essential in
order to present, justify, and evaluate a solution. A proposed solution “usually is justified by verbal
argument that indicates why the solution will work, and provides a rebuttal by attacking a particular
constraint or barrier to the solution or by attempting to refute an anticipated opposing position.” (Voss,
2006, p. 305-6). While the practice community may agree on what counts as a reasonable argument, a
consensus about the correctness of a proposed solution is much less likely.</t>
  </si>
  <si>
    <t>The study was conducted in concert with four sections of the 2006 first year Legal Process course
at the University of Pittsburgh’s School of Law</t>
  </si>
  <si>
    <t>In the Control condition, students were instructed to highlight relevant passages and take
notes using the text based tool. Session four consisted only of the post-test. No argument
representation tools were used during this session</t>
  </si>
  <si>
    <t>In the Experimental
condition, students represented them graphically using LARGO with the help of the feedback
mechanisms.</t>
  </si>
  <si>
    <t>4 weeks</t>
  </si>
  <si>
    <t>Law</t>
  </si>
  <si>
    <t>As Cronbach and Snow (1977) noted, instruction can be much more effective for
low-competence students than for high-competence students who are often able to learn
equally well from all kinds of instruction. To check for such an aptitude–treatment interaction,
we divided the students into low- and high-prior-competence groups using a median split on
their pretest scores.A2 (lowvs. high pretest) × 4 (four conditions)ANOVAshowed no reliable
Condition × Competence interaction, which suggest that an aptitude–treatment interactionwas
not present. However, it is important to acknowledge that the students had completed the relevant
parts of a physics course. This may have restricted the range of competence and limited
our ability to detect aptitude–treatment interactions.</t>
  </si>
  <si>
    <t>The WPS Tutor significantly improved ninth graders’ performance on both the
abstract and concrete word problem solving subtests. However, the gain in performance
on the abstract subtest was much less than the gain on the concrete subtest. The path
analysis indicated that pre-treatment math skill contributed almost equally to the abstract
pretest (b = .59) and the concrete pretest (b = .57). However, the skill acquired after
being exposed to the WPS Tutor (post-treatment math skill) contributed much more to
the concrete posttest (b = .86) than it did to the abstract posttest (b = .69).</t>
  </si>
  <si>
    <t>Clark (1983) has argued that the instructional design of a system, rather than the
medium, affects learning. In this study, we did not control for the design of the lecturebased
instruction. However, the WPS Tutor was designed to supplement traditional
instruction by acting as a substitute for private human tutoring. The Tutor’s positive
effect on learning in this study was most likely due to its capability to provide
individualized instruction. The benefit of the computer medium is that it can provide
automated, individualized instruction to students, allowing teachers to focus on other
classroom issues. Although the placebo tutor also provided automated individualized
instruction, it did not integrate an active pedagogy for teaching word problem solving.
Therefore, we used the placebo tutor to help us rule out the possibility of novelty effects.</t>
  </si>
  <si>
    <t>The WPS Tutor is pedagogically based on five cognitive theoretical foundations,
including learning by practice (Anderson &amp; Fincham, 1994; Blessing &amp; Anderson, 1996;
Lovett &amp; Anderson, 1994), elaboration (Reigeluth, 1987, 1992), categorization (Rosch,
1988a, 1988b), mastery (Kulik, Kulik, &amp; Bangert-Drowns, 1990a, 1990b; Slavin, 1990),
and induction (Reed &amp; Bolstad, 1991; Reed, Willis, &amp; Guarino, 1994; Ward &amp; Sweller, 1990).</t>
  </si>
  <si>
    <t>Murray (1999, 2003) classifies ITS authoring tools into two main groups: pedagogy-oriented and
performance-oriented. Pedagogy-oriented systems focus on instructional planning and teaching
strategies, assuming that the instructional content will be fairly simple (e.g., a set of instructional units
containing canned text and graphics). Such systems provide support for curriculum sequencing and
planning, authoring tutoring strategies, composing multiple knowledge-types (e.g., facts, concepts and
procedures) and authoring adaptive hypermedia. On the other hand, performance-oriented systems
focus on providing rich learning environments where students learn by solving problems and receiving
dynamic feedback. The systems in this category include authoring systems for domain expert systems,
simulation-based learning and some special purpose authoring systems focussing on performance.
ASPIRE would be classified as a performance-oriented authoring system under those criteria, and
therefore in this paper we discuss only authoring systems with similar characteristics. Students
typically use ITSs to solve problems and receive feedback customised to their attempts. ITSs have a
deep model of expertise, enabling the tutor to both correct the student’s errors and provide assistance
on solving a problem. Authoring systems of this kind focus on generating the rules that form the
domain model. They typically use sophisticated machine learning techniques for acquiring domain
rules with the assistance of a domain expert. Examples include Diligent (Angros, Johnson, Rickel, &amp;
Scholer, 2002), Disciple (Tecuci, 1998), and Demonstr8 (Blessing, 1997). We now describe some of
these approaches.</t>
  </si>
  <si>
    <t>Software visualisation is concerned with providing methods for
programmers to observe certain parts of their programs working. This
should be done in a systematic and imaginative use of graphics, typography,
colour, and animation to enhance the understanding of computer programs.
One way to incorporate visualisation in the programming language would
be to provide a representation of programs in graphical terms, sometimes in
more than two dimensions or in diagrammatic terms (Myers, 1997).</t>
  </si>
  <si>
    <t>The results reported here seem to be consistent with some of the results
reported earlier in the paper on incorporating visual features into
programming systems for novice users. However, it would be premature to
draw solid conclusions from the results reported above. It is possible that
larger group and question set sizes could produce different results.
Moreover, assigning a single point to every correct solution for a question on
tests is by no means the best criteria to measure any improvement in users
understanding of program, language and machine behaviours. It is possible
that users who failed to identify correct solutions for some of the questions
did have a reasonably clear model of the dynamics involved in programming. Obviously, further evaluations are needed before any
generalisations are attempted.</t>
  </si>
  <si>
    <t>Obviously, further evaluations are needed before any
generalisations are attempted.</t>
  </si>
  <si>
    <t>yes,  The system provides feedback
tailored towards each student’s knowledge</t>
  </si>
  <si>
    <t>The system provides feedback
tailored towards each student’s knowledge</t>
  </si>
  <si>
    <t>The control-group based, mainly formative evaluations described here, as with many such evaluations reporting
‘no significant gain’, may have suffered from the short-term ‘freshness’ of what is learnt and may have failed to
evaluate improved retention and recall in the longer term.</t>
  </si>
  <si>
    <t>In conclusion, it would be useful to reiterate that evaluation has two dimensions. The sumamtive evaluation in a
real environment involving a longer time frame is perhaps a better way to evaluate any teaching and learning
system. The shorter time frame formative evaluations may fail to fully capture all the dimensions of learning and
retention (perhaps blurring the difference between concept acquisition and cognitive skill acquisition), returning
verdicts of ‘no significant difference’. The formative evaluations, however, are vital, not only for identifying key
design issues but also for improving our understanding of the pedagogical issues.</t>
  </si>
  <si>
    <t xml:space="preserve"> All students filled out a consent form, filled out a background questionnaire on their physics
courses, took a pretest, went through one of the four training conditions, took a posttest, and
completed an attitudinal questionnaire. We presented the training problems in the same order
for all students. We administered the tests and the training on computers in laboratories. The
experimenters were either present in the laboratories or were nearby to facilitate initial use of
the system and to restart the software if it crashed. All the software wasWeb based so that participants
in Memphis could use software running in Pittsburgh and vice versa. We limited the
sessions to at most 4 hr to prevent fatigue. Most students completed the study in two sessions.
They typically completed 5 training problems in the first session and the other 5 training problems
in the second.</t>
  </si>
  <si>
    <t>We used multiple coders and an elaborate training procedure, with moderate intercoder
reliability.</t>
  </si>
  <si>
    <t>Theodoridou2009</t>
  </si>
  <si>
    <t>The main result described in this paper is as follows: a computer tutor that did better than
classroom instruction for vocabulary learning. The 1999-2000 Reading Tutor even did
competitively with one-on-one human tutoring. Mostow et al. [21] give an overview of the
entire study. Future work includes reporting this study in detail and investigating the relationship
between process variables – how many tutoring sessions students received, the type of
interventions that the computer tutor and the human tutor provided, and so forth – and the
outcomes of the study.</t>
  </si>
  <si>
    <t>retention and transfer</t>
  </si>
  <si>
    <t>A177</t>
  </si>
  <si>
    <t>ShuteHansen2007</t>
  </si>
  <si>
    <t>report</t>
  </si>
  <si>
    <t>F1, 266 = 6.00; p &lt; 0.02</t>
  </si>
  <si>
    <t>The purpose of the project was to design, develop, and evaluate an assessment for learning (AfL) system for diverse students, using Algebra I content related to geometric sequences (i.e., successive numbers linked by a common ratio)</t>
  </si>
  <si>
    <t>Task-level feedback appears right after a student has finished solving a problem or task and may be contrasted with (a) more general summary feedback, which follows the completion of the entire assessment; and (b) more specific step-level feedback, which may occur within a task (VanLehn, 2006), such as the feedback used with intelligent tutoring systems Adaptive sequencing of tasks within an assessment contrasts with the more typical fixed, linear sequencing of tasks or items.</t>
  </si>
  <si>
    <t>A total of 268 Algebra I students participated in the study. These students attended the same mid-Atlantic state suburban high school.</t>
  </si>
  <si>
    <t>algebra</t>
  </si>
  <si>
    <t>First, all students, at their desks, received a 10-minute introduction, which included the goals of our study and a description of upcoming activities. We also told them that their participation would not affect their math grade, and that it was important that they try their hardest. Finally, we reminded them that they were getting a reward for their participation. After the introduction, all students took a 20-minute pretest</t>
  </si>
  <si>
    <t>The control condition involved no treatment but only the pretest and posttest with an intervening 1-hour period (the duration of the ACED intervention) sitting at their desks reading content that was not related to math (e.g., other school work and magazines we obtained from the school library).</t>
  </si>
  <si>
    <t>Students assigned to the experimental conditions (Conditions 1, 2, and 3; see Table 1) took their assigned seats at one of the 26 networked computers in the laboratory where all testing occurred. After logging in, they spent the next hour solving geometric sequence problems presented on the screen.</t>
  </si>
  <si>
    <t>p&lt;.01</t>
  </si>
  <si>
    <t>The results of the ETS Algebra I Test indicate that students in the Program Sample, as a
group, achieved significantly higher scores than did students in the Comparison Sample.
The difference in achievement was evident on the constructed response (or performance)
part of the test, not on the multiple-choice part, which appears to indicate that the
program positively affects student ability to express their knowledge of important
algebraic concepts and processes.</t>
  </si>
  <si>
    <t>Further analyses showed that male students in the
program significantly outperformed their counterparts not in the program. In addition,
larger proportions of male students reached a higher level of algebra understanding,
compared with those not in the program. Different results were observed for female
students in the program who did not significantly outperform their counterparts in the
Comparison group. These findings appear to indicate that male students benefit from the
program more than female students do.</t>
  </si>
  <si>
    <t>effectiveness of the algebra tutor</t>
  </si>
  <si>
    <t>understand students' progress</t>
  </si>
  <si>
    <t>2 days a week</t>
  </si>
  <si>
    <t>2000-2001</t>
  </si>
  <si>
    <t>students in the program were spending about 40%
of their instructional time in the computer lab. Of the nine schools participating in the
program, six had computer labs completed by October 2000. Accordingly, only students from
these schools were considered for academic achievement and attitude comparisons</t>
  </si>
  <si>
    <t>A088</t>
  </si>
  <si>
    <t>SuraweeraMitrovic2004</t>
  </si>
  <si>
    <t>KERMIT is a problem-solving environment for the university-level students, in which they can
practise conceptual database design using the Entity-Relationship data model. KERMIT uses Constraint-
Based Modelling (CBM) to model the domain knowledge and generate student models. We have used
CBM previously in tutors that teach SQL and English punctuation rules. The research presented in this
paper is significant because we show that CBM can be used to support students learning design tasks,
which are very different from domains we dealt with in earlier tutors.</t>
  </si>
  <si>
    <t>Intelligent Tutoring Systems (ITS) have been proven to be very effective in domains that require
extensive practice (Corbett et al., 1998; Koedinger et al., 1997; Mitrovic &amp; Ohlsson, 1999). In
this paper, we present KERMIT, a Knowledge-based Entity Relationship Modelling Intelligent
Tutor. KERMIT (Suraweera &amp; Mitrovic, 2001) is an ITS designed and implemented for teaching
database modelling. It is developed as a problem-solving environment where the system presents
a description of a scenario for which the student has to design a database</t>
  </si>
  <si>
    <t>The pilot study took place at Victoria University, Wellington (VUW). Twenty eight
volunteers from students enrolled in the Database Systems course (COMP302) offered by the
School of Mathematical and Computer Sciences at VUW participated. The course is offered as a
third year computer science paper, which teaches ER modelling as defined by Elmasri and Navathe (2003). The students who participated in the pilot study had previously learnt database
modelling in the lectures and labs of the course.</t>
  </si>
  <si>
    <t>All the participants interacted with either KERMIT or ER-Tutor, composing ER diagrams
that satisfied the given set of requirements. They worked individually, solving problems at their
own pace. The set of problems and the order in which they were presented was identical for both
groups. A total of six problems were ordered in increasing complexity.</t>
  </si>
  <si>
    <t>The KERMIT group scored 0.64 higher in the post-test, whereas the other group gained
0.29. The difference is insignificant. A statistically significant improvement cannot be expected
from such a short interactive session with the system.</t>
  </si>
  <si>
    <t>Confidence in effect size</t>
  </si>
  <si>
    <t>In summary, it seems that the Conceptual Helper is just as
effective but more efficient than other forms of qualitative
physics instruction, in part, possibly because both forms of
instruction use conceptual problems and confrontation. The
next step in this line of research is to develop efficient and
effective methods for integrating conceptual and
quantitative learning</t>
  </si>
  <si>
    <t>Although the results from the studies were generally encouraging, it should be noted that
the effects associated with the ITS were not particularly strong. When students improved, the
change was on the order of a few items more correct on the post test. The relatively weak effects
may have been due to the limited scale of the intervention: at best, students worked for three or
four sessions with the ITS and thus did not always reach the most challenging material</t>
  </si>
  <si>
    <t>It presents the mean score (out of 100)
over all problems on one or more exams per year. In all years, the Andes students scored
reliably higher than the Control students with moderately high effect sizes.9 The 1999
evaluation had an effect size that was somewhat lower, probably because Andes had few
physics problems and some bugs, thus discouraging students from using it. It should probably
not be considered representative of Andes’ effects, and will be excluded from other analyses in
this section.</t>
  </si>
  <si>
    <t>It is important to check that the prior knowledge and skill of the Andes students was
approximately the same as the prior knowledge and skill of the Control subjects. Students were
not assigned randomly to condition, although it could be argued that they were assigned
randomly to sections. Students were not given an appropriate pre-test. Thus, the standard
methods for insuring equal prior competence were not used. However, over many years of
experience, instructors have found that the students’ physics grades are strongly correlated with
their major and their overall college grade point average (GPA). The engineering majors are
required to take a Statics course concurrently with their physics course, and the two courses
share content, so the engineers tend to get high grades in their physics course. Also, the
engineering and science majors tend to have better mathematical preparation than the other
majors. Thus, one method of checking the equality of prior competence is to check that the two
conditions have equal distributions of majors and equal mean GPAs.</t>
  </si>
  <si>
    <t>It appears that we have succeeded in find a minimally invasive way to use intelligent
tutoring systems to help students learn, namely, to deploy the technology as a homework helper.
Moreover, Andes is probably more effective than existing homework helpers, such as
WebAssign, Mastering Physics, and other web-based homework (WBH) services listed in the
introduction. The existing evaluations, which were reviewed in the introduction, suggest that
WBH is no more effective than paper-and-pencil homework, whereas Andes is significantly
more effective than paper-and-pencil homework. To be certain that Andes is more effective
than WBH, however, one should compare it directly to one of these systems</t>
  </si>
  <si>
    <t>hour exam evaluation</t>
  </si>
  <si>
    <t>CIRCSIM-Tutor is designed to help first year medical
students learn to solve problems involving the
baroreceptor reflex system, which stabilizes blood
pressure in the human body. The system presents a
perturbation to the cardiovascular system and asks
the student to make qualitative predictions about
changes in seven important cardiovascular parameters.
It analyzes these predictions, identifies
any errors, and assists them in correcting their
errors.</t>
  </si>
  <si>
    <t>WooEvens2006</t>
  </si>
  <si>
    <t>WangJohnson2008</t>
  </si>
  <si>
    <t>understand well based on four types of feedback provided to students.</t>
  </si>
  <si>
    <t>M, 6 agents</t>
  </si>
  <si>
    <t>yes, provides immediate feedback on their correctness</t>
  </si>
  <si>
    <t>Yes, it shows the state of the file system, offers intelligent hints and stops the student only when they try to do something impossible.</t>
  </si>
  <si>
    <t>yes, CIRCSIM—Tutor asks the student to figure out
which variable will change first and enter the
change for that variable in the corresponding
square. If the student has difficulty in doing this,
the system gives the student a hint. If that hint does
not work, it produces a broader hint. If the student’s
third try is still wrong, the system tells the student
the answer. Once the student has succeeded in
predicting the first variable, the system asks for
predictions for the rest of the first column without
giving any feedback until the student has predicted
all six remaining variables. The system then marks
any errors with a diagonal bar across the box and
starts a remedial dialogue with the student about
these errors, as shown in the figure.</t>
  </si>
  <si>
    <t>yes, The agent answers
questions at an incremental level of detail as the student clicks on
the “further help” button available in the dialogue box.</t>
  </si>
  <si>
    <t>GraesserJason2003</t>
  </si>
  <si>
    <t>We conducted an experiment that compared
Why/AutoTutor with two control conditions (Read textbook,
nothing) in assessments of learning gains. The tutoring system
performed significantly better than the two control conditions on a
test similar to the Force Concept Inventory.</t>
  </si>
  <si>
    <t>yes, The computer tutor, as a replacement for a ‘‘human’’ tutor, gives feedback in our model and has to: (i)
build the student’s model and diagnose the student’s knowledge (student modeling, VanLehn, 1988), (ii) determine
differences between the actual student’s knowledge and the referent model, as well as manage the activities’
states (evaluating student’s knowledge) and (iii) shift the learning and teaching to the next element of the
subject matter (learning and teaching) or perform remedial teaching (learning and teaching) and start testing
(testing).</t>
  </si>
  <si>
    <t>1st year students</t>
  </si>
  <si>
    <t>scores</t>
  </si>
  <si>
    <t>8th grade
primary school pupils</t>
  </si>
  <si>
    <t>2nd grade
primary school pupils</t>
  </si>
  <si>
    <t>3rd grade
primary school pupils</t>
  </si>
  <si>
    <t>4th grade
primary school pupils</t>
  </si>
  <si>
    <t>1st year
students</t>
  </si>
  <si>
    <t>6th grade
primary school pupils</t>
  </si>
  <si>
    <t>5th grade
primary school pupils</t>
  </si>
  <si>
    <t>t = - 3.48,
p = 0.0013</t>
  </si>
  <si>
    <t>t = - 3.08, p =
0.0035</t>
  </si>
  <si>
    <t>t = -2.88, p =
0.0060</t>
  </si>
  <si>
    <t>t = -1.81, p =
0.0780</t>
  </si>
  <si>
    <t>t =  -3.62, p=.0005</t>
  </si>
  <si>
    <t>t =- 3.77, p = 0.0006</t>
  </si>
  <si>
    <t>t=-1.83, p = 0.0753</t>
  </si>
  <si>
    <t>t = -2.33, p = 0.0332</t>
  </si>
  <si>
    <t>t = -0.24,p = 0.8134</t>
  </si>
  <si>
    <t>t =  -1.03, p = 0.3094</t>
  </si>
  <si>
    <t xml:space="preserve">understand their progress and create a customized learning path for students. </t>
  </si>
  <si>
    <t>Grades 5-6</t>
  </si>
  <si>
    <t xml:space="preserve">yes, tailor instruction and feedback to each individual student </t>
  </si>
  <si>
    <t>yes, Currently, the tutor provides four types of feedback:                   – None - the tutor does not even indicate whether the learner’s answer is
correct. This is useful when the tutor is used for online testing in a class.
– Demand - the tutor provides feedback only on demand from the learner.
The feedback provided may be minimal (states whether the learner’s answer
is correct or not), diagnostic (points out where the code has semantic errors)
or simulative (explains the behavior of the code line by line).
– Error-Flag - The tutor signals the correctness of the learner’s answer by
immediately changing the color of the learner’s answer, red for incorrect and
green for correct. The learner may follow-up by asking for feedback.
– Immediate - When the learner enters an incorrect answer, the tutor guides
the learner through three levels of hints: abstract (e.g., ”Remember, you
have a dangling pointer if a pointer is dereferenced before it is assigned”),
concrete (e.g., ”Is valuePointer referenced before it is assigned?”) and bottomout
(e.g., ”Well, valuePointer has been assigned before it is referenced.
Therefore, it is not a dangling pointer.”).</t>
  </si>
  <si>
    <t>A001</t>
  </si>
  <si>
    <t>A048</t>
  </si>
  <si>
    <t>A051_2</t>
  </si>
  <si>
    <t>A033</t>
  </si>
  <si>
    <t>p=0.089</t>
  </si>
  <si>
    <t>KERMIT-ITS VS ER-Tutor (similar classroom situation)</t>
  </si>
  <si>
    <t>A033_3_2</t>
  </si>
  <si>
    <t>p=.02</t>
  </si>
  <si>
    <t>A108_2</t>
  </si>
  <si>
    <t xml:space="preserve"> t (55)= 0.5842, p=.5615</t>
  </si>
  <si>
    <t>procedural</t>
  </si>
  <si>
    <t>Student Model</t>
  </si>
  <si>
    <t xml:space="preserve">others- initializing student models (ISM) </t>
  </si>
  <si>
    <t>others- model-based reasoning</t>
  </si>
  <si>
    <t>others - genetic-based curriculum sequencing scheme</t>
  </si>
  <si>
    <t>others- AI planning method</t>
  </si>
  <si>
    <t>others- rule-based system</t>
  </si>
  <si>
    <t>others- Latent Semantic Analysis</t>
  </si>
  <si>
    <t>others- Tutor–Expert System model</t>
  </si>
  <si>
    <t>others-  statistical models, particularly
Hidden Markov Models of engagement</t>
  </si>
  <si>
    <t>others- multiple models including student model, expert model, paedagogical model etc. based on rules</t>
  </si>
  <si>
    <t>others- a model of Computer Integrated Learning Environments (CILE)</t>
  </si>
  <si>
    <t>others-LSA and The Entailment Index</t>
  </si>
  <si>
    <t>others-LSA and curriculum script</t>
  </si>
  <si>
    <t>MT</t>
  </si>
  <si>
    <t>CBM</t>
  </si>
  <si>
    <t>others- use Sphinx II speech recognition engine</t>
  </si>
  <si>
    <t>others -“opportunistic” learning model</t>
  </si>
  <si>
    <t>others -  In Logiocando, the Tutor
Module is realized by parameterizing a semantic network of frames, combining several sets of IFTHEN
Action rules, organised as diagnostic rules, exercise rules, presentation rules, remedial rules,
and others.</t>
  </si>
  <si>
    <t>others - Knowledge Construction Dialogues. Atlas also prescribes the use of Knowledge Construction Dialogues (KCDs). Briefly, a
KCD is based on a main line of reasoning that it elicits from the student in a series of
questions. If a correct answer is not recognized, a subdialogue is initiated, which can
be another KCD or a bottom-out utterance giving away the answer</t>
  </si>
  <si>
    <t>others -  It contains a complex
database that allows the computer to make “intelligent” decisions on interventions,
based on the individual performance of each student, both between and within sessions</t>
  </si>
  <si>
    <t>others - LSA</t>
  </si>
  <si>
    <t>others -  Yet, it
does present useful feedback to students: upon a student’s request for feedback, it opportunistically
identifies portions of the diagrams that appear problematic or complete enough in terms of their
linkages to the text and their interconnections in terms of the model to be worth reflecting upon. It
then prompts students to self-explain the argument transcript in terms of the model and the merits of
the argument, and gives suggestions for possibly (but optionally) improving the graph.</t>
  </si>
  <si>
    <t>others - The C++ Intelligent
Tutoring System’s intelligence is accomplished by an
embedded logic module that performs a number of
tasks behind the scenes. The logic module implements
a sophisticated scanner and parser that autocorrects the
student’s code when appropriate as well as generates a
number of parse trees that have a little variation. This
module then attempts to compile the best trees to
ascertain the most likely path the student ‘intended’ to
take.</t>
  </si>
  <si>
    <t>others- using assessment to provide personalized curriculum</t>
  </si>
  <si>
    <t>others - . The
student model is a mix of buggy and overlay models.</t>
  </si>
  <si>
    <t>others- adaptive sequencing tasks</t>
  </si>
  <si>
    <t>others - The MLRS VST is essentially a simulation game, where the student’s actions are evaluated against a set of expectations that are governed by a set of operational rules.</t>
  </si>
  <si>
    <t>Bayesian Network</t>
  </si>
  <si>
    <t>Student Model(updated)</t>
  </si>
  <si>
    <t>others</t>
  </si>
  <si>
    <t xml:space="preserve">Types of Comparison treatments </t>
  </si>
  <si>
    <t>Textbook/workbook-based learning</t>
  </si>
  <si>
    <t xml:space="preserve">Textbook/workbook-based learning </t>
  </si>
  <si>
    <t>Interactive computer-based/game-based learning</t>
  </si>
  <si>
    <t>Teacher-led classroom</t>
  </si>
  <si>
    <t>No Treatment</t>
  </si>
  <si>
    <t>Roughly the same grades in the previous year (exp = 2.1; comparison = 2.4)</t>
  </si>
  <si>
    <t>MT + Bayesiann Net for student model</t>
  </si>
  <si>
    <t>Interactive software</t>
  </si>
  <si>
    <t>Teacher-led instruction</t>
  </si>
  <si>
    <t>declarative</t>
  </si>
  <si>
    <t>Standard tests</t>
  </si>
  <si>
    <t>Standard test: Educational Testing Service’s Algebra I End-of-Course Assessment.</t>
  </si>
  <si>
    <t xml:space="preserve">
Interactive software</t>
  </si>
  <si>
    <t>Both</t>
  </si>
  <si>
    <t>Others</t>
  </si>
  <si>
    <t>Subset of Standardized test</t>
  </si>
  <si>
    <t>both</t>
  </si>
  <si>
    <t>Regarding next steps, we would like to enhance the current adaptive algorithm to better support student learning. The current adaptive algorithm was designed mainly to enhance assessment, but ACED—which incorporates elaborated feedback—was also intended to enhance learning. That is, while the expected weight of evidence algorithm has certain optimality properties for assessing student proficiencies, it does not necessarily have optimal properties for supporting growth in those proficiencies, i.e., student learning. The algorithm tends to select tasks that the student has an approximately 50% chance of getting right, but the idea that such tasks provide good learning opportunities is an untested hypothesis</t>
  </si>
  <si>
    <t>Students then worked with the on-line tutoring system for two class periods. Sessions were held in an Internet-equipped computer lab at the students’ school, and scheduled during the regular mathematics class time. In the first session, students were provided with user names and passwords, logged into the system, and then directed to the tutoring module. The second ITS tutoring session took place the following day. Students were instructed to re-enter the SAT-Math tutoring module and to work on additional problems. They were allowed to work within the tutoring module until the end of the class period, or until they completed all 60 problems. Students worked with the tutoring module for approximately 50 minutes each day and completed an average of 56 problems.</t>
  </si>
  <si>
    <t>Students in the control group were administered the paper-and-pencil pre- and post-tests in the same manner and on the same days as students in the experimental group. In the interim, the control group students participated in the normal mathematics class activities conducted by their teacher.</t>
  </si>
  <si>
    <t>160 mins</t>
  </si>
  <si>
    <t>100 mins</t>
  </si>
  <si>
    <t>Teachers at each school selected students from one class to participate in the control condition (N = 49); students in the other classes participated in the on-line tutoring condition (N = 153).</t>
  </si>
  <si>
    <t>procedural knowledge</t>
  </si>
  <si>
    <t xml:space="preserve">pre-test showed the control and experiments are in variance. </t>
  </si>
  <si>
    <t>This indicates that the benefits of interactive on-line tutoring were greatest for the students with relatively weak math skills In contrast, there was no change in the performance of the control group students. One issue is that the control group students generally performed much better at the pre-test than the tutoring system students. Selection of classes for the conditions was conducted by teachers who, it turned out, felt that classes with more low-achieving students would benefit from the on-line tutoring system and therefore selected these classes for participation. However, the important point is that the control group did not improve on either geometry or algebra problems. Thus, the improvement seen in the tutoring group was not simply due to general improvement over the school week, or the effect of re-testing.</t>
  </si>
  <si>
    <t>Conference proceeding</t>
  </si>
  <si>
    <t>grade 3</t>
  </si>
  <si>
    <t>grade 2</t>
  </si>
  <si>
    <t>A081_2-3</t>
  </si>
  <si>
    <t>88 students did Sustained Silent Reading (SSR) in their classrooms. 90 students in 10-computer labs used
the 2000 version of Project LISTEN’s Reading Tutor (RT), which listens to a child read aloud, and gives
spoken and graphical assistance. The RT group significantly outgained their statistically matched SSR
classmates in word identification, word comprehension, passage comprehension, fluency, phonemic
awareness, rapid letter naming, and spelling. The Reading Tutor made the greatest difference in grade 1,
where effect sizes for these skills ranged from .20 to .72.</t>
  </si>
  <si>
    <t>Grade 1</t>
  </si>
  <si>
    <t>reading comprehension</t>
  </si>
  <si>
    <t>Sustained Silent Reading</t>
  </si>
  <si>
    <t xml:space="preserve">7 months </t>
  </si>
  <si>
    <t>assigned randomly within class, stratified by WRMT composite pretest</t>
  </si>
  <si>
    <t>p=.04</t>
  </si>
  <si>
    <t>In summary, the 2000-2001 version of the Reading Tutor helped students – especially first graders --
gain significantly more in almost every reading skill we measured than their statistically matched
classmates who spent the same time in Sustained Silent Reading, even though the experiment
manipulated only 20 minutes out of a day full of excellent instruction. This experiment demonstrates
that computer assisted reading in the 2000 version of Project LISTEN’s Reading Tutor helped first
graders more than independent reading as implemented in Sustained Silent Reading.</t>
  </si>
  <si>
    <t>A183_2</t>
  </si>
  <si>
    <t>A183_3</t>
  </si>
  <si>
    <t>Grade 3</t>
  </si>
  <si>
    <t>Grade 2</t>
  </si>
  <si>
    <t>p&gt;.2</t>
  </si>
  <si>
    <t>A176</t>
  </si>
  <si>
    <t>Hayes-RothSaker2010</t>
  </si>
  <si>
    <t>ITS VS non ITS</t>
  </si>
  <si>
    <t>yes, personalized feedback and remediation</t>
  </si>
  <si>
    <t xml:space="preserve">effectiveness of an online coaching system </t>
  </si>
  <si>
    <t>medical and nursing students</t>
  </si>
  <si>
    <t xml:space="preserve">from San Jose State, University of San Francisco, and Standford </t>
  </si>
  <si>
    <t>ebook environment VS coaching environment</t>
  </si>
  <si>
    <t>clinical skills for alcohol abuse intervene</t>
  </si>
  <si>
    <t xml:space="preserve">
understand learners' progress to provide tailored feedback</t>
  </si>
  <si>
    <t>There were three conditions. Control offered
no training. E-book offered a standard
self-guided learning paradigm. Students
accessed a web site, exploring and studying
instructional material on: health problems
with alcohol abuse, value of brief intervention,
E4C protocol, and examples of correct
and incorrect E4C dialogs. STAR Work -
shop offered a guided mastery paradigm
( Fig. 2). Students interacted with an
automated coach and patients ( Fig. 3),
built with Imp Character Technology [16].
STAR covered the same material as e-book
and also provided efficacious training
techniques: individualized coaching and
authentic role-play practice [12, 13].</t>
  </si>
  <si>
    <t>judgemental skills</t>
  </si>
  <si>
    <t xml:space="preserve">procedural knowledge </t>
  </si>
  <si>
    <t>p&lt;.001</t>
  </si>
  <si>
    <t>Overall, the results of the present study
suggest that STAR Workshop is an acces -
sible, scalable, cost-effective approach to
training clinical interviewing skills.</t>
  </si>
  <si>
    <t>However,
the study was limited in several important
ways, including: focus on brief intervention
in alcohol abuse, E4C intervention
protocol, small sample of medical and
nursing students, only three practice roleplay
scenarios, single-session training
workshop, immediate and 2-week-delay
assessment times, and written probe and
standardized patient outcome measures.
Additional research is needed to generalize
beyond these limitations.</t>
  </si>
  <si>
    <t>A164</t>
  </si>
  <si>
    <t>Domagk2010</t>
  </si>
  <si>
    <t>customized feedback VS uncustomized feedback</t>
  </si>
  <si>
    <t>human tutor</t>
  </si>
  <si>
    <t>We would also like to improve our modeling of student learning. One limitation of the current approach is that the ACED scoring engine assumes that the student’s proficiency does not change over the course of the ACED session, but that does not seem to be true. To illustrate the problem, suppose a student is struggling with one of the proficiencies represented in Figure 1 (e.g., “generate examples of geometric sequences”). The student receives one medium and two easy items linked to this proficiency and solves all three incorrectly. Later, something from the elaborated feedback provokes an “aha” moment and the student subsequently solves two easy items and one medium item correctly.</t>
  </si>
  <si>
    <t>Alcohol abuse is a major public health
problem. Annually, it causes over 100,000
deaths and $200 billion in costs. It burdens
individuals, families, communities, employers,
and health care systems [1, 2]. Brief
intervention helps to reduce alcohol abuse
[3–5], but few clinicians routinely intervene,
often due to insufficient training [6,
7]. Traditional clinical apprenticeship
offers little practice. Supervised role-play
practice with standardized patients has
limited availability and is expensive [7–10].
To address the need for accessible, cost-effective
training, we developed and evaluated
STAR Workshop [11], a web-based
training system that automates efficacious
techniques for individualized coaching and
authentic role-play practice [12, 13].</t>
  </si>
  <si>
    <t>Traditionally, Intelligent Tutoring Systems (ITS) are dedicated to learners. They help
them learn at their own pace, following a curriculum tailored to their individual needs
and receiving individualised feedback.
Intelligent Teaching Assistant Systems (ITAS) are dedicated both to learners and
teachers [11]. They help learners as a traditional ITS would and they also assist the
teacher in his/her tasks. The Logic-ITA is an example of Intelligent Teaching
Assistant System for the domain of propositional logic. It was built with the aim of
alleviating the problem of large numbers of students in classes, by adding an
‘intelligent intermediary’ between the teacher and the students.
It embeds an autonomous ITS for practicing formal proofs in logic, called the
Logic Tutor [1]. In addition, the Logic-ITA also has two additional components
dedicated to the teachers: the LT-Configurator and the LT-Analyser. Students can
practice at their own pace, receive hints and appropriate feedback on their mistakes,
and be provided with exercises adapted to their level. Teachers receive feedback from
the system about the students' progress. All the interactions and exercises results are
collected and stored in a database. Lecturers and tutors can query this database to
identify learning stages, common problems at a class level as well as group or
individual level.</t>
  </si>
  <si>
    <t>From a reading perspective, there are two general classes of reading deficits:
decoding problems, such that the individual is not able to convert the written
word to its phonological or semantic referent (e.g., Brand-Gruwel, Aarnoutse, &amp;
Van den Bos, 1988; Lyon, 2002; Mommers, 1987; Perfetti, 1985; Roth, Speece,
Cooper, &amp; De La Paz, 1996; Taschow, 1969; Vellutino, 2003; Vellutino, Scanlon,
&amp; Tanzman, 1994) and comprehension problems, such that the reader is unable
to integrate the words and sentences into a coherent understanding of the text
(e.g., Cain, 1996; Cornoldi, De Beni, &amp; Pazzaglia, 1996; Hoover &amp; Gough, 1990;
Stothard &amp;Hulme, 1996). This study focuses on the latter problem—students who
can read the words, but who do not fully comprehend what they read.</t>
  </si>
  <si>
    <t>feedback about learners' conceptual understanding</t>
  </si>
  <si>
    <t>Our current efforts are being directed on expanding the iSTART program
so that it is more adaptive to student needs and can be more easily used in a
classroom. This study tells us, for example, that assessing prior knowledge
of reading strategies will allow us to better tailor training. In future versions
of iSTART, less skilled and low strategy knowledge students will receive
more training in lower level strategies, and more positive feedback for strategies
such as paraphrasing. In contrast, we will continue to push more skilled
students to go beyond the text by using strategies such as elaboration to
create coherence.</t>
  </si>
  <si>
    <t>An object of future work is to run a study similar to the one presented in Chapter 5, but
which controls for time. Since Ms. Lindquist’s dialogs take additional time, I would expect the
control condition to do more problems. Such a study would determine if the benefits of Ms.
Lindquist are worth the additional time it takes.
Another aspect of future work is to compare Ms. Lindquist to the existing model tracing
sold by Carnegie Learning, which has already been shown to be effective. However, there are
multiple differences between the two systems, and not all of those differences are scientifically
interesting.50
Another object of future study is how best to combine the tutorial strategies. It might be
that some strategies are better as some times of problems compared to other strategies. For
instance, maybe the "introduce variable" strategy works well on large problems and the "concrete
articulation" strategy works well on small problems. One idea would be to use the "concrete
articulation" strategy on one-operator sub-expression, and use the "introduce variable" strategy
on sub-expression that contain more then one operator.</t>
  </si>
  <si>
    <t>There has been a great deal of work on arithmetic word problems (Carpenter &amp; Moser, 1982;
Carpenter, Moser, et al., 1982; Kintsch &amp; Greeno, 1985; Lewis &amp; Mayer, 1987; Riley &amp; Greeno,
1988; Cummins Dellarosa, 1991; Stern, 1993; Hegarty, Mayer, et al., 1995; LeBlanc &amp; Weber-
Russell, 1996; Roth, 1996; Sakamoto, 1999; Schwarz, Nathan et al., 1996; Mwangi &amp; Sweller,
1998; Passolunghi, Cornoldi et al., 1999; Sakamoto, 1999). Much of this work comes out of the
text-comprehension tradition. For instance, van Dijk (van Dijk 1977) is interested the process of
story understanding, which involves, not only comprehending individual sentences, but also the
"macro-structure" that unites the sentences together. Van Dijk argues, "the same basic principles
can be extended to other domains, such as … problem solving (p. 3)". Kintsch (Kintsch 1977)
was interested in how people comprehended short stories, and made a distinction between the
linguistic structure and the semantic structure. He represented the semantic structure with a list
of propositions, which he called its text base. Macro-operators (e.g., that generalize propositions
or construct new propositions) can then infer other propositions, that he calls macropropositions.
Kintsch has a "model that likens story comprehension to a process of labeling slots
in a previously acquired, but flexible, schema (p. 55)".</t>
  </si>
  <si>
    <t>In this paper, we have presented an
evaluation of the CPP-Tutor, an Intelligent Tutoring
System for student learning to program in C++. The
results of this study suggest that CPP-Tutor can be
used as an effective teaching method, however, that
does not mean CPP-Tutor can replace human
instructors. Intelligent Tutoring Systems can be
effective only under the supervision of a human
instructor[7,8,9,10].
Finally, CPP-Tutor removed some of the formality
of traditional learning, helped students raise their self
confidence and become more effective in managing
their time and to develop study habits that result in
enhanced learning.
Further research is needed in the possible use of
other (ITS) models, because ITS proved to be an
effective tool for aiding students in their study at the
university level.</t>
  </si>
  <si>
    <t>Reasons for the low usage of the advice function in 2007 may be connected to motivational
issues: The extent to which users engage with a system depends on their specific goals. In the first
study, the users were paid volunteers. As such they were more motivated to explore the system, to
exercise the key features such as the graphical relations, the links between diagram and transcript, and
the on-demand advice, and to take their time. The population in study 2 consisted of unpaid conscripts
who had to use the system as a part of their course. They were inclined to use the system in the most
convenient manner possible and thus ignored the central novel features. In many ways they used the
system as a note taking tool with movable text boxes. Yet, the success or failure of an ITS, and
particularly of one that offers its important features on demand as LARGO does, is governed by the
extent to which its main features are exercised by the population.</t>
  </si>
  <si>
    <t>customized feedback to particular questions</t>
  </si>
  <si>
    <t>Reasons for the low usage of the advice function in 2007 may be connected to motivational
issues: The extent to which users engage with a system depends on their specific goals. In the first
study, the users were paid volunteers. As such they were more motivated to explore the system, to
exercise the key features such as the graphical relations, the links between diagram and transcript, and
the on-demand advice, and to take their time. The population in study 2 consisted of unpaid conscripts
who had to use the system as a part of their course. They were inclined to use the system in the most
convenient manner possible and thus ignored the central novel features. In many ways they used the
system as a note taking tool with movable text boxes.</t>
  </si>
  <si>
    <t>Wood, Wood, and Middleton (1978) had a human tutor implement four different strategies
for teaching preschool children how to assemble a complicated block structure. One strategy
implemented the following rule: “If the child succeeds, when next intervening offer less help.
If the child fails, when next intervening take over more control” (Wood et al., 1978, p. 133).
The other strategies were less interactive.</t>
  </si>
  <si>
    <t>There are several important opportunities for future work. For starters, the generality of our
results should be tested. Our experiments have all been conducted in a laboratory setting with
college students and a modest amount of material in qualitative physics. Perhaps canned text
remediation and tutoring would fare differently if they were compared over a longer period of
instruction in a more realistic setting such as a LearnLab course (a set of real classes that have
been instrumented for fine-grained data collection—see www.learnlab.org).</t>
  </si>
  <si>
    <t>4 hrs</t>
  </si>
  <si>
    <t>This paper presents the evaluation of DEPTHS, an intelligent tutoring system (ITS) for teaching/learning software
design patterns. The adopted evaluation approach is quite general, and can be equally well applied for evaluation of
other ITSs. In particular, we used first two levels (reaction and learning) from the well-known Kirkpatrick’s model
(Kirkpatrick 1979). The conducted evaluation studies targeted primarily the effectiveness of the DEPTHS system as
well as the accuracy of its assumptions about the students’ knowledge level. The semester-long evaluation study has
provided us with insights into strengths and weaknesses of the DEPTHS system. It has also made clear directions for
future actions.
We reported several advantages of the DEPTHS system over the traditional approach to teaching/learning design
patterns. Students who learned with DEPTHS found that the system helped them to learn a lot about design patterns.
They were especially pleased with the system’s ability to provide them with many useful information, feedback
messages and advice for further work. Students’ responses indicated the need for regular communication with
teachers and other students as the underpinning priorities for successful completion of online learning.</t>
  </si>
  <si>
    <t>Our approach to evaluation of DEPTHS was influenced by the work reported in (Barker et al. 2002). They have
applied a qualitative approach when evaluating their adaptive multimedia tutoring system. The authors have pointed
out that an evaluation in real-world settings presents so many uncontrollable variables that traditional quantitative
methods can give misleading results. They have suggested combining qualitative and quantitative analysis and have
shown the advantages of this combined approach in real-world contexts. Their quantitative ANOVA results have
shown that certain differences in mean values are unlikely to stem from random variations among students. Such
strong rejection of the random-variations hypothesis would be impossible with a purely qualitative analysis. While
agreeing with this approach, we have also adopted Kirkpatrick’s model of evaluation as a foundation of our
evaluation design in DEPTHS.</t>
  </si>
  <si>
    <t>The goal of the Andes project is to retain the minimal invasiveness of WBH, but increase
the learning gains of students. The key idea is simply to have students enter their derivations
just as they do with PPH, but Andes gives immediate feedback and hints as each step is entered.
Evaluations indicate that Andes homework has elicited more learning from students than PPH.
This document describes how Andes behaves, its design and implementation, and its
evaluations.</t>
  </si>
  <si>
    <t>In order to convert these ingredients into an intelligent tutoring system, we need to add two
new capabilities: feedback on student work and hints. Beyond these technical additions, the
project needed to include physics instructors who were dedicated to designing the tutoring
system and evaluating it in their classes. A team was assembled including the four Naval
Academy professors listed above and a collection of post-docs, programmers and graduate
students at LRDC, some of whom are listed above.1</t>
  </si>
  <si>
    <t>A197</t>
  </si>
  <si>
    <t>A002</t>
  </si>
  <si>
    <t>A004</t>
  </si>
  <si>
    <t>A005</t>
  </si>
  <si>
    <t>A006</t>
  </si>
  <si>
    <t>A007</t>
  </si>
  <si>
    <t>A008</t>
  </si>
  <si>
    <t>A009</t>
  </si>
  <si>
    <t>A010</t>
  </si>
  <si>
    <t>A012</t>
  </si>
  <si>
    <t>A013</t>
  </si>
  <si>
    <t>A014</t>
  </si>
  <si>
    <t>A015</t>
  </si>
  <si>
    <t>A016</t>
  </si>
  <si>
    <t>A017</t>
  </si>
  <si>
    <t>A018</t>
  </si>
  <si>
    <t>A019</t>
  </si>
  <si>
    <t>A020</t>
  </si>
  <si>
    <t>A021</t>
  </si>
  <si>
    <t>A022</t>
  </si>
  <si>
    <t>A199</t>
  </si>
  <si>
    <t>CraigGholson2002</t>
  </si>
  <si>
    <t>A200</t>
  </si>
  <si>
    <t>Atkinson2002</t>
  </si>
  <si>
    <t>A201</t>
  </si>
  <si>
    <t>Dunsworth2007</t>
  </si>
  <si>
    <t>A202</t>
  </si>
  <si>
    <t>MorenoMayer2001</t>
  </si>
  <si>
    <t>ArroyoRoyer2011</t>
  </si>
  <si>
    <t>Mexico</t>
  </si>
  <si>
    <t>In the first stage, three
groups of summer students were selected at the graduate degrees from Tecnol¨®gico de
Monterrey, Mexico City campus.</t>
  </si>
  <si>
    <t>15 days</t>
  </si>
  <si>
    <t>others - decision network</t>
  </si>
  <si>
    <t>Electricity and Magnetism</t>
  </si>
  <si>
    <t>Introduction to Physics</t>
  </si>
  <si>
    <t>Math II</t>
  </si>
  <si>
    <t xml:space="preserve">ITS VS no tutoring </t>
  </si>
  <si>
    <t>Two hundred fifteen students from a large Midwestern university were assigned at random to one of four different types
of tutoring</t>
  </si>
  <si>
    <t>ITS VS classroom</t>
  </si>
  <si>
    <t>Poland</t>
  </si>
  <si>
    <t>Bayesian Network (BN)</t>
  </si>
  <si>
    <t>laboratory</t>
  </si>
  <si>
    <t>The post-test scores</t>
  </si>
  <si>
    <t xml:space="preserve">ITS-assisted homework  </t>
  </si>
  <si>
    <t>no treatment</t>
  </si>
  <si>
    <t>Students from three qualitatively different colleges and universities (17 community college students, 66 state university
students, 53 private liberal arts college students) participated in the study</t>
  </si>
  <si>
    <t>research methods and scientific reasoning</t>
  </si>
  <si>
    <t>fixed</t>
  </si>
  <si>
    <t>HalpernMillis2012_2</t>
  </si>
  <si>
    <t>m</t>
  </si>
  <si>
    <t>4 days</t>
  </si>
  <si>
    <t>StankovGlavinić2004</t>
  </si>
  <si>
    <t>Control vs. Experimental Group</t>
  </si>
  <si>
    <t>traditional learning and teaching process</t>
  </si>
  <si>
    <t>A</t>
  </si>
  <si>
    <t>TEx-Sys model</t>
  </si>
  <si>
    <t>Others-TEx-Sys model</t>
  </si>
  <si>
    <t>What is the educational influence of DTEx-Sys?</t>
  </si>
  <si>
    <t>Fletcher's results of a meta-analysis on the use of technology based instruction</t>
  </si>
  <si>
    <t>No difference in prior knowledge among groups</t>
  </si>
  <si>
    <t>evaluating students' learning through quizzes</t>
  </si>
  <si>
    <t>random assignment</t>
  </si>
  <si>
    <t>Experimental group was asked to use system DTEx-Sys</t>
  </si>
  <si>
    <t>The Control group was involved in traditional learning and teaching process</t>
  </si>
  <si>
    <t>30 hours</t>
  </si>
  <si>
    <t>Low-insufficient information was reported to replicate the study in terms of group differences in treatment and outcome measures, etc.</t>
  </si>
  <si>
    <t>random assignment and pret-test for prior knowledge</t>
  </si>
  <si>
    <t>other-prior knowledge</t>
  </si>
  <si>
    <t xml:space="preserve">post-test </t>
  </si>
  <si>
    <t>gain scores were provided instead of post-test scores but we can calculate them</t>
  </si>
  <si>
    <t>other-no difference in prior knowledge</t>
  </si>
  <si>
    <t>RoseBhembe2003</t>
  </si>
  <si>
    <t>Knowledge Construction Dialogues (KCDs) vs.non-interactive minilessons</t>
  </si>
  <si>
    <t>non-interactive minilessons</t>
  </si>
  <si>
    <t>A （non-interactive minilessons)</t>
  </si>
  <si>
    <t>Model Tracing</t>
  </si>
  <si>
    <t>Whether KCDs would be more effective than a minilesson control condition with naive
learners?</t>
  </si>
  <si>
    <t>Natural language dialogue offers a wide range of attractive features for intelligent tutoring
systems above what is already provided by typical Model Tracing Tutors (MTTs). MTTs in a wide range of domains have previously been criticized for failing to encourage
deep learning [6]. If students do not re ect upon the hints they are given, but instead simply
continue guessing until they perform an action that receives positive feedback, they tend to
learn the right actions for the wrong reasons [1]. Dialogue is one way to encourage students
to re ect upon what they have been taught. Tutorial dialogue technology allows us to build
tutoring systems that tutor in a style that is closer to that of human tutors.</t>
  </si>
  <si>
    <t>They had never taken a college level physics course</t>
  </si>
  <si>
    <t>lab</t>
  </si>
  <si>
    <t>6 page document summarizing the conceptual physics topics
that were going to be covered in the KCDs and minilessons</t>
  </si>
  <si>
    <t>The main lines of reasoning covered by both conditions were identical. In both conditions, after each KCD/minilesson,
students were asked to enter a summary of a few sentence giving an overview of the KCD or
minilesson.</t>
  </si>
  <si>
    <t>KCDs</t>
  </si>
  <si>
    <t>Around 2 hours</t>
  </si>
  <si>
    <t>30-60 mins</t>
  </si>
  <si>
    <t>Medium-more information is needed to clarify the differences in treatment groups</t>
  </si>
  <si>
    <t>Matching of students-prior knowledge</t>
  </si>
  <si>
    <t>JohnsonPhillips2009</t>
  </si>
  <si>
    <t>transaction analysis tutor vs. textbook and course notes</t>
  </si>
  <si>
    <t>textbook and course notes</t>
  </si>
  <si>
    <t>C. textbook and course notes</t>
  </si>
  <si>
    <t>E</t>
  </si>
  <si>
    <t>North America</t>
  </si>
  <si>
    <t>Yes, it provides confirmatory feedback, corrective feedback</t>
  </si>
  <si>
    <t>What is the effectiveness of the transaction analysis tutor?</t>
  </si>
  <si>
    <t>an AI tutor does not employ a set of ‘‘canned”
instructions, guides, or problems that are pre-programmed to anticipate particular student responses.
Instead, an intelligent tutor constructs responses in real-time using its own ability to understand the
problem and assess student analyses.</t>
  </si>
  <si>
    <t>Only 10–15% of students in each section
had declared accounting as their major. All students had completed the prerequisite Financial
Accounting course</t>
  </si>
  <si>
    <t>none?</t>
  </si>
  <si>
    <t>Accounting</t>
  </si>
  <si>
    <t>At each step of a student’s response, the tutor assesses whether the student has invoked
the same production rule as that applied by the tutor.</t>
  </si>
  <si>
    <t>Others-randomly assigned two classes into two conditions</t>
  </si>
  <si>
    <t>same homework</t>
  </si>
  <si>
    <t>referencing the tutor</t>
  </si>
  <si>
    <t>three successive class meetings (within 200 mins?)</t>
  </si>
  <si>
    <t>150mins</t>
  </si>
  <si>
    <t>50 min</t>
  </si>
  <si>
    <t>problem solving</t>
  </si>
  <si>
    <t>NR-maybe researcher developed test</t>
  </si>
  <si>
    <t>ShuteGlasser1990</t>
  </si>
  <si>
    <t>SmithTown vs. classroom</t>
  </si>
  <si>
    <t>received classroom instruction on Introductory Economics</t>
  </si>
  <si>
    <t>1. Did individuals interacting with Smithtown acquire as many economic concepts as students from a traditional classroom environment?</t>
  </si>
  <si>
    <t>Scientific inquiry</t>
  </si>
  <si>
    <t>None have taken formal economics classes.</t>
  </si>
  <si>
    <t>individua</t>
  </si>
  <si>
    <t>Economics</t>
  </si>
  <si>
    <t>It looks for overt errors and compares students' soutions with experts'</t>
  </si>
  <si>
    <t>NR-did not mention random assignment</t>
  </si>
  <si>
    <t>same learning content</t>
  </si>
  <si>
    <t>Smithtown</t>
  </si>
  <si>
    <t>classroom teaching</t>
  </si>
  <si>
    <t>about 2 weeks</t>
  </si>
  <si>
    <t xml:space="preserve">Low-insufficient information was provided regarding research design </t>
  </si>
  <si>
    <t>Matching of students-gender</t>
  </si>
  <si>
    <t>no gender differene between groups</t>
  </si>
  <si>
    <t>resercher developed</t>
  </si>
  <si>
    <t>ReifScott1999</t>
  </si>
  <si>
    <t>PAL vs. Tutoring</t>
  </si>
  <si>
    <t>B</t>
  </si>
  <si>
    <t>Yes, it provides feedback to help the student diagnose his or her
errors and to correct them.!</t>
  </si>
  <si>
    <t>What are PAL tutorials' instructional
efficacy in a classroom setting?</t>
  </si>
  <si>
    <t>needed cognitive functions</t>
  </si>
  <si>
    <t>These groups were carefully
chosen to be of equivalent ability as judged by their SAT
scores and their scores on the two previous tests given in the
course</t>
  </si>
  <si>
    <t>it detects students' errors</t>
  </si>
  <si>
    <t>similar homework as the treatment</t>
  </si>
  <si>
    <t>PAL tutorial</t>
  </si>
  <si>
    <t>7.5 h</t>
  </si>
  <si>
    <t>Matching of students---These groups were carefully
chosen to be of equivalent ability as judged by their SAT
scores and their scores on the two previous tests given in the
course</t>
  </si>
  <si>
    <t>equal ability as judged by SAT scores and test scores in this course</t>
  </si>
  <si>
    <t>test scores</t>
  </si>
  <si>
    <t>Chen2011</t>
  </si>
  <si>
    <t>PDRLS vs. control</t>
  </si>
  <si>
    <t xml:space="preserve">No treatment? only received their scores (rate of correct answers) in first
round testing.
</t>
  </si>
  <si>
    <t xml:space="preserve">M </t>
  </si>
  <si>
    <t xml:space="preserve">NR </t>
  </si>
  <si>
    <t>No participants had previous knowledge of JAVA
programming language.</t>
  </si>
  <si>
    <t>Medium-insufficient information about the treatment of control group</t>
  </si>
  <si>
    <t>McLarenIsotani2011</t>
  </si>
  <si>
    <t>Tutored problems vs. Worked examples</t>
  </si>
  <si>
    <t xml:space="preserve">Model Tracing </t>
  </si>
  <si>
    <t>from three suburban high school</t>
  </si>
  <si>
    <t>stoichiometry</t>
  </si>
  <si>
    <t>over one week</t>
  </si>
  <si>
    <t>around 1 hour</t>
  </si>
  <si>
    <t>delayed post test</t>
  </si>
  <si>
    <t>concepts understanding</t>
  </si>
  <si>
    <t>posttest</t>
  </si>
  <si>
    <t>ChinDohmen2010-experiment 1</t>
  </si>
  <si>
    <t>Teachable Agents vs. control group</t>
  </si>
  <si>
    <t>C</t>
  </si>
  <si>
    <t>G6</t>
  </si>
  <si>
    <t>from a high SES school</t>
  </si>
  <si>
    <t>global warming</t>
  </si>
  <si>
    <t>3 weeks</t>
  </si>
  <si>
    <t>causal understanding</t>
  </si>
  <si>
    <t>conceptual</t>
  </si>
  <si>
    <t xml:space="preserve">end of unit test
</t>
  </si>
  <si>
    <t xml:space="preserve"> F(1, 51) = 13.6</t>
  </si>
  <si>
    <t>ChinDohmen2010-experiment 2</t>
  </si>
  <si>
    <t>Teachable Agents vs. Living Systems kit (LS)</t>
  </si>
  <si>
    <t>G5</t>
  </si>
  <si>
    <t>There were no pre-existing
differences between the two conditions</t>
  </si>
  <si>
    <t>Biology</t>
  </si>
  <si>
    <t>several months</t>
  </si>
  <si>
    <t>337 mins</t>
  </si>
  <si>
    <t>comprehension?</t>
  </si>
  <si>
    <t>r = 0.92; Cronbach's alpha = .81</t>
  </si>
  <si>
    <t>added-value scores</t>
  </si>
  <si>
    <t xml:space="preserve"> F(1,101) = 5.2</t>
  </si>
  <si>
    <t>PaneMcCaffrey2010</t>
  </si>
  <si>
    <t>Cognitive Tutor Geometry vs. standard curriculum class</t>
  </si>
  <si>
    <t>Conference paper</t>
  </si>
  <si>
    <t>students from a wide range of racial/ethnic and socioeconomic backgrounds</t>
  </si>
  <si>
    <t>Geometry</t>
  </si>
  <si>
    <t>nr?</t>
  </si>
  <si>
    <t>3 years</t>
  </si>
  <si>
    <t>conceptual understanding</t>
  </si>
  <si>
    <t>district’s mandatory
geometry final examination</t>
  </si>
  <si>
    <t>MorganRitter2002</t>
  </si>
  <si>
    <t>Cognitive Tutor Algebra I vs. traditional
Algebra I course</t>
  </si>
  <si>
    <t>Report</t>
  </si>
  <si>
    <t>junior high schools</t>
  </si>
  <si>
    <t>Participants were students in Moore Independent School District attending one of five
junior high schools</t>
  </si>
  <si>
    <t>2 semesters</t>
  </si>
  <si>
    <t>resercher developed?</t>
  </si>
  <si>
    <t>end of course assessment</t>
  </si>
  <si>
    <t>HwangTseng2008</t>
  </si>
  <si>
    <t>the two groups of students have equivalent
abilities in learning the Mathematics course.</t>
  </si>
  <si>
    <t>1 semester</t>
  </si>
  <si>
    <t>post test</t>
  </si>
  <si>
    <t>CabaloMa2007</t>
  </si>
  <si>
    <t>cognitive tutor vs. control</t>
  </si>
  <si>
    <t>G7-12</t>
  </si>
  <si>
    <t>Ethnic
categories are
reasonably well
distributed
between the two
conditions. the pretest scores between the two groups are
balanced</t>
  </si>
  <si>
    <t>random assignment-group randomized trial</t>
  </si>
  <si>
    <t>NR-7 months?</t>
  </si>
  <si>
    <t>comprehensive test</t>
  </si>
  <si>
    <t>NWEA General Math Test</t>
  </si>
  <si>
    <t>Cognitive Tutor Algebra I vs. Interactive Mathematics Program® (IMP) curriculum</t>
  </si>
  <si>
    <t>D</t>
  </si>
  <si>
    <t>freshman</t>
  </si>
  <si>
    <t xml:space="preserve">random assignment </t>
  </si>
  <si>
    <t>1 school year</t>
  </si>
  <si>
    <t>Course passing rates</t>
  </si>
  <si>
    <t>Koedinger2002</t>
  </si>
  <si>
    <t>Cognitive tutor Math 6 vs. control group</t>
  </si>
  <si>
    <t>Teacher-led classroom?-not clearly reported</t>
  </si>
  <si>
    <t>from two districts</t>
  </si>
  <si>
    <t>none random assignment</t>
  </si>
  <si>
    <t>mixed</t>
  </si>
  <si>
    <t>standardized test and research developed test</t>
  </si>
  <si>
    <t>end of course performance</t>
  </si>
  <si>
    <t>Arbuckle2005</t>
  </si>
  <si>
    <t>Cognitive Tutor Algebra 1vs. traditional direct instruction class</t>
  </si>
  <si>
    <t>teacher led classroom</t>
  </si>
  <si>
    <t>in a southwestern United States
suburban high school within a city that consisted of a majority of
adults having college degrees</t>
  </si>
  <si>
    <t>group</t>
  </si>
  <si>
    <t>NR-one semester?</t>
  </si>
  <si>
    <t>NR-10 weeks?</t>
  </si>
  <si>
    <t>researcher developed</t>
  </si>
  <si>
    <t>Radwan1997</t>
  </si>
  <si>
    <t>ITS vs. traditional method of instruction group</t>
  </si>
  <si>
    <t>G4</t>
  </si>
  <si>
    <t>middle to upper SES</t>
  </si>
  <si>
    <t>Mth</t>
  </si>
  <si>
    <t>NR-around 1 month?</t>
  </si>
  <si>
    <t>15 h</t>
  </si>
  <si>
    <t>standardized tests</t>
  </si>
  <si>
    <t>WijekumarMeyer2012</t>
  </si>
  <si>
    <t>I. T., vs. control group</t>
  </si>
  <si>
    <t>131 classrooms</t>
  </si>
  <si>
    <t>60 rural and 71 suburban classrooms. All schools
volunteered to participate in the study and were not randomly sampled from the universe of
eligible schools in the region. But the random assignment
produced two groups of classrooms that did not differ significantly on a pre-intervention
measure of reading comprehension achievement or other characteristics, including socioeconomic
status, percentage of English language learner students, racial/ethnic minority
students, and gender.</t>
  </si>
  <si>
    <t>Language Arts</t>
  </si>
  <si>
    <t>within-school random assignment-intact classrooms</t>
  </si>
  <si>
    <t>1 academic year</t>
  </si>
  <si>
    <t>30-45 mins each week for 6–7 months</t>
  </si>
  <si>
    <t>comprehension + recall</t>
  </si>
  <si>
    <t>standardized + research developed</t>
  </si>
  <si>
    <t>reported as high</t>
  </si>
  <si>
    <t>RitterKulikowich2007</t>
  </si>
  <si>
    <t>Cognitive Tutor Algebra 1 vs. control group</t>
  </si>
  <si>
    <t>G9</t>
  </si>
  <si>
    <t>suburban district</t>
  </si>
  <si>
    <t>final grades</t>
  </si>
  <si>
    <t>final grade</t>
  </si>
  <si>
    <t>t(12)=3.32</t>
  </si>
  <si>
    <t>25 mins</t>
  </si>
  <si>
    <t>WangRose2011-study 1</t>
  </si>
  <si>
    <t>VIBRANT vs. control</t>
  </si>
  <si>
    <t>G10</t>
  </si>
  <si>
    <t>gender balanced</t>
  </si>
  <si>
    <t>Earth Science</t>
  </si>
  <si>
    <t>75 mins</t>
  </si>
  <si>
    <t>WangRose2011-study 2</t>
  </si>
  <si>
    <t>2 separate classes of two different days</t>
  </si>
  <si>
    <t>A203</t>
  </si>
  <si>
    <t>A204</t>
  </si>
  <si>
    <t>A205</t>
  </si>
  <si>
    <t>A206</t>
  </si>
  <si>
    <t>A207</t>
  </si>
  <si>
    <t>A208</t>
  </si>
  <si>
    <t>A209</t>
  </si>
  <si>
    <t>A210</t>
  </si>
  <si>
    <t>A212</t>
  </si>
  <si>
    <t>A213</t>
  </si>
  <si>
    <t>A214</t>
  </si>
  <si>
    <t>A215</t>
  </si>
  <si>
    <t>A216</t>
  </si>
  <si>
    <t>A218</t>
  </si>
  <si>
    <t>A219</t>
  </si>
  <si>
    <t>A221</t>
  </si>
  <si>
    <t>A222</t>
  </si>
  <si>
    <t>A223</t>
  </si>
  <si>
    <t>A225</t>
  </si>
  <si>
    <t>A227</t>
  </si>
  <si>
    <t>A228</t>
  </si>
  <si>
    <t>A230</t>
  </si>
  <si>
    <t>A231</t>
  </si>
  <si>
    <t>A232</t>
  </si>
  <si>
    <t>A233</t>
  </si>
  <si>
    <t>A234</t>
  </si>
  <si>
    <t>A235</t>
  </si>
  <si>
    <t>A236</t>
  </si>
  <si>
    <t>A237</t>
  </si>
  <si>
    <t>A238</t>
  </si>
  <si>
    <t>A239</t>
  </si>
  <si>
    <t>A240</t>
  </si>
  <si>
    <t>A241</t>
  </si>
  <si>
    <t>A242</t>
  </si>
  <si>
    <t>A243</t>
  </si>
  <si>
    <t>A244</t>
  </si>
  <si>
    <t>A245</t>
  </si>
  <si>
    <t>Objective items</t>
  </si>
  <si>
    <t>Heller and Mohrman’s Cardiovascular Physiology</t>
  </si>
  <si>
    <t>number factorization</t>
  </si>
  <si>
    <t>Introduction to computer science -2005/06</t>
  </si>
  <si>
    <t>Introduction to computer science -2006/07</t>
  </si>
  <si>
    <t>QBASIC programming</t>
  </si>
  <si>
    <t>science passages, called “Stages of Thunderstorm Development” and “Origin of Coal.”</t>
  </si>
  <si>
    <t>worked with PAT for approximately 25 out of 180 of their normal class periods.</t>
  </si>
  <si>
    <t>The experiment included two sessions, pproximately 2-3 hours each, one week apart.</t>
  </si>
  <si>
    <t xml:space="preserve">High </t>
  </si>
  <si>
    <t>Mixed retention + transfer</t>
  </si>
  <si>
    <t xml:space="preserve">Not stated / unclear                           </t>
  </si>
  <si>
    <t>Not stated/Unclear</t>
  </si>
  <si>
    <t>0.5-0.78</t>
  </si>
  <si>
    <t>an average of 1 hour 44.4 mins</t>
  </si>
  <si>
    <t>nr. Calculated by researcher   t = 1.1795
  df = 21
  standard error of difference = 0.068 , p=0.2514</t>
  </si>
  <si>
    <t>nr. Calculated by researcher  t = 2.4804
  df = 30
  standard error of difference = 0.060  , p=0.0190</t>
  </si>
  <si>
    <t>nr. Researcher calculated data as  t = 3.8861
  df = 249
  standard error of difference = 2.007 . p=0.0001</t>
  </si>
  <si>
    <t>teacher-led classroom</t>
  </si>
  <si>
    <t xml:space="preserve">nr,  researcher caculated the value as t = 53.6967
  df = 134
  standard error of difference = 0.005 , p=.0001
</t>
  </si>
  <si>
    <t>minus 13</t>
  </si>
  <si>
    <t>Others- Assessment Record Accumulation Model</t>
  </si>
  <si>
    <t>mixed declarative and procedural</t>
  </si>
  <si>
    <t>Various item types</t>
  </si>
  <si>
    <t>Short-answer items</t>
  </si>
  <si>
    <t>Other: six query formulation problems</t>
  </si>
  <si>
    <t>Not stated / unclear</t>
  </si>
  <si>
    <t>other: arithemtic tasks</t>
  </si>
  <si>
    <t>Free recall</t>
  </si>
  <si>
    <t>other: writing probes</t>
  </si>
  <si>
    <t>Other: conditional statements</t>
  </si>
  <si>
    <t>other: sand table exercise</t>
  </si>
  <si>
    <t xml:space="preserve">others -code debugging questions and four code generation exercises. </t>
  </si>
  <si>
    <t xml:space="preserve">Other </t>
  </si>
  <si>
    <t>Refer to Figure 2, on page 6 HalpernMillis2012.pdf
We had expected
the amount of decay observed over the week to be significantly smaller for the tutoring conditions because of the active
engagement. However, the delay by tutoring condition interaction was only marginally significant, F (3, 108) = 1.99, p = .06
(one-tailed). When we compared the tutoring conditions with the least amount of active engagement (vicarious) to the
most (teaching), the delay by condition interaction was significant according to a two-tailed test, F(1, 53) = 5.41, p &lt; .05.
These findings indicate greatest durable learning for tutoring conditions that required active engagement, as expected from
the learning principle of engaged learning. Although there was a large main effect of prior knowledge, F(1, 108) = 49.20,
p &lt; .01, and topic F(4, 432) = 63.03, p &lt; .01, they did not interact with any of the other factors.</t>
  </si>
  <si>
    <t>treatmetn group pre and post-tests: t (29) = -9.47, p &lt; .05
control group pre and post test: t (31) = -13.95, p &lt; .05</t>
  </si>
  <si>
    <t>Wenting Effect size</t>
  </si>
  <si>
    <t>χ2(1)=0.8; N = 293</t>
  </si>
  <si>
    <t>MostowAist2002-1</t>
  </si>
  <si>
    <t>MostowAist2002-2</t>
  </si>
  <si>
    <t>MostowAist2002-3</t>
  </si>
  <si>
    <t>No treatment</t>
  </si>
  <si>
    <t>VanLehnGraesser2007</t>
  </si>
  <si>
    <t>A108_3</t>
  </si>
  <si>
    <t>A108_4</t>
  </si>
  <si>
    <t>A108_5</t>
  </si>
  <si>
    <t>iList vs. Human tutor group</t>
  </si>
  <si>
    <t>Human tutor</t>
  </si>
  <si>
    <t>Proceeding</t>
  </si>
  <si>
    <t>Constraint -based model</t>
  </si>
  <si>
    <t>Not stated</t>
  </si>
  <si>
    <t>researcher developed test</t>
  </si>
  <si>
    <t>1h15mins-1h30mins</t>
  </si>
  <si>
    <t>conceptual understanding and transfer</t>
  </si>
  <si>
    <t>other-both</t>
  </si>
  <si>
    <t>various item types</t>
  </si>
  <si>
    <t>Individual textbook or workbook</t>
  </si>
  <si>
    <t xml:space="preserve">Individual textbook or workbook </t>
  </si>
  <si>
    <t>Individual CBI</t>
  </si>
  <si>
    <t>Individual human instruction</t>
  </si>
  <si>
    <t>Large group human instruction</t>
  </si>
  <si>
    <t>Types of Comparison treatments (updated 2- Nov 17, 2013)</t>
  </si>
  <si>
    <t>Small group human instruction</t>
  </si>
  <si>
    <t>Smal Group</t>
  </si>
  <si>
    <t>LestaYacef2002</t>
  </si>
  <si>
    <t>Link</t>
  </si>
  <si>
    <t>Coded\AbuNaser2009.pdf</t>
  </si>
  <si>
    <t>AbuNaser2009</t>
  </si>
  <si>
    <t>Lisp programming</t>
  </si>
  <si>
    <t>Coded\Chen2011.pdf</t>
  </si>
  <si>
    <t>Java programming</t>
  </si>
  <si>
    <t>Coded\FossatiEugenio2008.pdf</t>
  </si>
  <si>
    <t>Coded\FossatiEugenio2009.pdf</t>
  </si>
  <si>
    <t>FossatiEugenio2008</t>
  </si>
  <si>
    <t>FossatiEugenio2009</t>
  </si>
  <si>
    <t>Linked lists</t>
  </si>
  <si>
    <t>Coded\HanLee2010.pdf</t>
  </si>
  <si>
    <t>C programming</t>
  </si>
  <si>
    <t>Coded\JeremicJovanovic2009.pdf</t>
  </si>
  <si>
    <t>Software design patterns</t>
  </si>
  <si>
    <t>Coded\Kumar2002v1.pdf</t>
  </si>
  <si>
    <t>C++ debugging</t>
  </si>
  <si>
    <t>C++ programming</t>
  </si>
  <si>
    <t>Driving regulations</t>
  </si>
  <si>
    <t>KozierkiewiczHetmanskaNguyen2011</t>
  </si>
  <si>
    <t>Coded\KozierkiewiczHetmanskaNguyen2011.pdf</t>
  </si>
  <si>
    <t>Coded\LaneVanLehn2005.pdf</t>
  </si>
  <si>
    <t>Software design</t>
  </si>
  <si>
    <t>Coded\Mitrovic2003.pdf</t>
  </si>
  <si>
    <t>Coded\MitrovicOhlsson1999.pdf</t>
  </si>
  <si>
    <t>SQL query formulation</t>
  </si>
  <si>
    <t>Coded\PersonBautista2001v1.pdf</t>
  </si>
  <si>
    <t>PersonBautista2001</t>
  </si>
  <si>
    <t>Coded\Ramadhan2000v1.pdf</t>
  </si>
  <si>
    <t>Coded\ShulzeShelby2000v1.pdf</t>
  </si>
  <si>
    <t>Coded\RoweSchiavo1998.pdf</t>
  </si>
  <si>
    <t>System intrusion detection</t>
  </si>
  <si>
    <t>Coded\StankovGlavinic2004.pdf</t>
  </si>
  <si>
    <t>Introductory computer science</t>
  </si>
  <si>
    <t>Coded\StankovRosic2008.pdf</t>
  </si>
  <si>
    <t>Coded\SuraweeraMitrovic2002.pdf</t>
  </si>
  <si>
    <t>Coded\SuraweeraMitrovic2004.pdf</t>
  </si>
  <si>
    <t>Database design</t>
  </si>
  <si>
    <t>Coded\Corbett2001v1.pdf</t>
  </si>
  <si>
    <t>Coded\AlbaceteVanLehn2000v1.pdf</t>
  </si>
  <si>
    <t>Coded\Arbuckle2005.pdf</t>
  </si>
  <si>
    <t>Coded\ArgotteArroyoFigueroa2011.pdf</t>
  </si>
  <si>
    <t>ArgotteArroyoFigueroa2011_2</t>
  </si>
  <si>
    <t>ArgotteArroyoFigueroa2011_3</t>
  </si>
  <si>
    <t>ArgotteArroyoFigueroa2011_1</t>
  </si>
  <si>
    <t>Coded\ArnottHastings2008.pdf</t>
  </si>
  <si>
    <t>Coded\ArroyoRoyer2011.pdf</t>
  </si>
  <si>
    <t>Coded\CabaloMa2007.pdf</t>
  </si>
  <si>
    <t>Coded\ChambersAbrami2008.pdf</t>
  </si>
  <si>
    <t>Coded\ChienYunus2008.pdf</t>
  </si>
  <si>
    <t>Coded\ChinDohmen2010.pdf</t>
  </si>
  <si>
    <t>Coded\ConatiVanLehn1999v1.doc</t>
  </si>
  <si>
    <t>Coded\ConatiZhao2004.pdf</t>
  </si>
  <si>
    <t>Coded\GraesserJackson2003v1.pdf</t>
  </si>
  <si>
    <t>Coded\GraffMayer2008.pdf</t>
  </si>
  <si>
    <t>Coded\HagertySmith2005.pdf</t>
  </si>
  <si>
    <t>Coded\HalpernMillis2012v1.pdf</t>
  </si>
  <si>
    <t>HalpernMillis2012_1</t>
  </si>
  <si>
    <t>Coded\HayesRothSaker2010v1.pdf</t>
  </si>
  <si>
    <t>HayesRothSaker2010</t>
  </si>
  <si>
    <t>Coded\HuLuellen2007.pdf</t>
  </si>
  <si>
    <t>Coded\HwangTseng2008.pdf</t>
  </si>
  <si>
    <t>Coded\Chen2008.pdf</t>
  </si>
  <si>
    <t>Coded\JohnsonPhillips2009.pdf</t>
  </si>
  <si>
    <t>Coded\KinshukPatel2000.pdf</t>
  </si>
  <si>
    <t>Coded\Koedinger2002.pdf</t>
  </si>
  <si>
    <t>Coded\KoedingerAnderson1997.pdf</t>
  </si>
  <si>
    <t>Coded\LanzilottiRoselli2007.pdf</t>
  </si>
  <si>
    <t>Coded\LestaYacef2002.pdf</t>
  </si>
  <si>
    <t>Coded\McLarenIsotani2011.pdf</t>
  </si>
  <si>
    <t>Coded\McNameraOReilly2006v1.pdf</t>
  </si>
  <si>
    <t>Coded\MillsTetteyMostow2010.pdf</t>
  </si>
  <si>
    <t>MillsTetteyMostow2010</t>
  </si>
  <si>
    <t>Coded\MitrovicMartin2009.pdf</t>
  </si>
  <si>
    <t>Coded\MorganRitter2002.pdf</t>
  </si>
  <si>
    <t>Coded\MostowAist2002.pdf</t>
  </si>
  <si>
    <t>Coded\PaneMcCaffrey2010.pdf</t>
  </si>
  <si>
    <t>Coded\PhillipsJohnson2011.pdf</t>
  </si>
  <si>
    <t>Coded\PinkwartAshley2009.pdf</t>
  </si>
  <si>
    <t>Coded\PoulsenHastings2007v1.pdf</t>
  </si>
  <si>
    <t>Coded\Radwan1997.pdf</t>
  </si>
  <si>
    <t>Coded\ReifScott1999.pdf</t>
  </si>
  <si>
    <t>Coded\RitterKulikowich2007.pdf</t>
  </si>
  <si>
    <t>Coded\RoseBhembe2003.pdf</t>
  </si>
  <si>
    <t>Coded\Shneyderman2001.pdf</t>
  </si>
  <si>
    <t>Coded\ShuteGlasser1990.pdf</t>
  </si>
  <si>
    <t>Coded\ShuteHansen2007.pdf</t>
  </si>
  <si>
    <t>Coded\Smith2001.pdf</t>
  </si>
  <si>
    <t>Coded\TsirigaVirvou2004.pdf</t>
  </si>
  <si>
    <t>Coded\VanLehnGraesser2007.pdf</t>
  </si>
  <si>
    <t>Coded\VanLehnLynch2005.pdf</t>
  </si>
  <si>
    <t>Coded\VanLehnSande2010.pdf</t>
  </si>
  <si>
    <t>Coded\VeermansDeJong2000.pdf</t>
  </si>
  <si>
    <t>VeermansDeJong2000</t>
  </si>
  <si>
    <t>Coded\WangRose2011.pdf</t>
  </si>
  <si>
    <t>Coded\WheelerRegian1999.pdf</t>
  </si>
  <si>
    <t>Coded\WijekumarMeyer2012.pdf</t>
  </si>
  <si>
    <t>Coded\WisherMacpherson2001.pdf</t>
  </si>
  <si>
    <t>Coded\WooEvens2006.pdf</t>
  </si>
  <si>
    <t>Carnegie Learning2001</t>
  </si>
  <si>
    <t>Coded\Carnegie Learning2001.pdf</t>
  </si>
  <si>
    <t>CS rev</t>
  </si>
  <si>
    <t>Coded\MostowAist2003v1.pdf</t>
  </si>
  <si>
    <t>MostowAist2003</t>
  </si>
  <si>
    <t>Coded\HeffernanKoedinger2008v1.pdf</t>
  </si>
  <si>
    <t>HeffernanKoedinger2008</t>
  </si>
  <si>
    <t>Coded\BealWalles2007.pdf</t>
  </si>
  <si>
    <t>ChrysafiadiVirvou2013</t>
  </si>
  <si>
    <t>ITS vs. non-ITS</t>
  </si>
  <si>
    <t>Computer-based learning environment</t>
  </si>
  <si>
    <t>Others-combines an overlay model with a stereotype model and fuzzy logic techniques</t>
  </si>
  <si>
    <t>Postgraduate</t>
  </si>
  <si>
    <t>All participants were from the same postgraduate program in
the field of informatics.</t>
  </si>
  <si>
    <t>Lab</t>
  </si>
  <si>
    <t>Computer-based</t>
  </si>
  <si>
    <t>Programming language C</t>
  </si>
  <si>
    <t>knowing the prior knowledge and progress the participant has</t>
  </si>
  <si>
    <t>Not reported</t>
  </si>
  <si>
    <t>2 years</t>
  </si>
  <si>
    <t>nr-final exam</t>
  </si>
  <si>
    <t>final exam scores</t>
  </si>
  <si>
    <t>errors =8.36</t>
  </si>
  <si>
    <t>errors =23.19</t>
  </si>
  <si>
    <t>Coding Workspace\Computer Science-2013\ChrysafiadiVirvou2013.pdf</t>
  </si>
  <si>
    <t>ITS vs.traditional teaching and learning process</t>
  </si>
  <si>
    <t>Undergraduate</t>
  </si>
  <si>
    <t>Participants in both group showed equivalent level of prior knowledge as shown in the pre-test. Participants in the control group were from the Faculty of Chemical Technology, and those in the experimental group were from the Faculty of Science.</t>
  </si>
  <si>
    <t>Introduction to computer science</t>
  </si>
  <si>
    <t>E.1.2</t>
  </si>
  <si>
    <t>3 months</t>
  </si>
  <si>
    <t>around 24 hours</t>
  </si>
  <si>
    <t>Prior knowledge by pretest scores</t>
  </si>
  <si>
    <t>nr-post-test</t>
  </si>
  <si>
    <t>Coding Workspace\Computer Science-2013\GrubisicStankov2009.pdf</t>
  </si>
  <si>
    <t>StankovGrubisic2005</t>
  </si>
  <si>
    <t>there were no statistically significant differences between the groups concerning their foreknowledge</t>
  </si>
  <si>
    <t>Object-oriented programming</t>
  </si>
  <si>
    <t>around 1 week</t>
  </si>
  <si>
    <t>1 week</t>
  </si>
  <si>
    <t>nr-posttest</t>
  </si>
  <si>
    <t>t=.58, p=.56</t>
  </si>
  <si>
    <t>Coding Workspace\Computer Science-2013\StankovGrubisic2005.docx</t>
  </si>
  <si>
    <t>t = -3.62</t>
  </si>
  <si>
    <t>t = -3.77</t>
  </si>
  <si>
    <t>GrubišicStankov2009-1</t>
  </si>
  <si>
    <t>GrubišicStankov2009-2</t>
  </si>
  <si>
    <t>Corbett2001</t>
  </si>
  <si>
    <t>Coded\BealArroyo2010.pdf</t>
  </si>
  <si>
    <t>computer science</t>
  </si>
  <si>
    <t>Korea-should be USA</t>
  </si>
  <si>
    <t>HK- should be USA</t>
  </si>
  <si>
    <t>SchulzeShelby2000</t>
    <phoneticPr fontId="6" type="noConversion"/>
  </si>
  <si>
    <t>Alexander, S., Sarrafzadeh, A., &amp; Hill, S. (2006). Easy with Eve: A Functional Affective Tutoring System, Workshop on Motivational and Affective Issues in ITS. 8th International Conference on ITS 2006, pp5-12, 2006</t>
  </si>
  <si>
    <t>A030</t>
  </si>
  <si>
    <t>RoweShores2010</t>
  </si>
  <si>
    <t>A031</t>
  </si>
  <si>
    <t>A032</t>
  </si>
  <si>
    <t>GraesserMcNamara2005</t>
  </si>
  <si>
    <t>A035</t>
  </si>
  <si>
    <t>RoséJordan2001</t>
  </si>
  <si>
    <t>Rosé, C.P., Jordan, P., Ringenberg, M., Siler, S.A., VanLehn, K., &amp; Weinstein, A. (2001). Interactive conceptual tutoring in Atlas-Andes, In J. D. Moore, C. L. Redfield &amp; W. L. Johnson (Eds.). AI in Education: AI-ED in the Wired and Wireless Future (pp. 256-266).</t>
  </si>
  <si>
    <t>Smith, J.E. (2001). The effect of the Carnegie Algebra Tutor on student achievement and attitude in introductory high school algebra. Unpublished dissertation, Virginia Polytechnic Institute and State University, Blacksburg.</t>
  </si>
  <si>
    <t>A038</t>
  </si>
  <si>
    <t>VasandaniGovindaraj1995</t>
  </si>
  <si>
    <t>A039</t>
  </si>
  <si>
    <t>VasandaniGovindaraj1994</t>
  </si>
  <si>
    <t>A041</t>
  </si>
  <si>
    <t>MitrovjcSuraweera2000</t>
  </si>
  <si>
    <t>A042</t>
  </si>
  <si>
    <t>AlevenOgan2004</t>
  </si>
  <si>
    <t>Aleven, V., Ogan, A., Popescu, O., Torrey, C., &amp; Koedinger, K. (2004). Evaluating the Effectiveness of a Tutorial Dialogue System for Self-Explanation. In J. C. Lester, R. M. Vicario, &amp; F. Paraguaçu (Eds.), Proceedings of Seventh International Conference on Intelligent Tutoring Systems, ITS 2004 (pp. 443-454). Berlin: Springer Verlag.</t>
  </si>
  <si>
    <t>A043</t>
  </si>
  <si>
    <t>Mitrovic2001</t>
  </si>
  <si>
    <t>A044</t>
  </si>
  <si>
    <t>A045</t>
  </si>
  <si>
    <t>LesterConverse1997</t>
  </si>
  <si>
    <t>A046</t>
  </si>
  <si>
    <t>GraesserChipman2007</t>
  </si>
  <si>
    <t>A047</t>
  </si>
  <si>
    <t>A048_1-2</t>
  </si>
  <si>
    <t>A050</t>
  </si>
  <si>
    <t>CorbettKoedinger1997</t>
  </si>
  <si>
    <t>Corbett, A.T., Koedinger, K.R. &amp; Anderson, J.R. (1997). Intelligent tutoring systems. In M.G. Helander, T.K. Landauer and P. Prabhu (Eds.) Handbook of human computer interaction, 2nd edition.  Amsterdam:  Elsevier Science.</t>
  </si>
  <si>
    <t>A051_1</t>
  </si>
  <si>
    <t>PersonKreuz2001</t>
  </si>
  <si>
    <t>Person, N. K., Kreuz, R. J., Graesser, A. C., Rajan, S., Klettke, B., Pomeroy, V., Link, K. E., &amp; the Tutoring Research Group. (2001). An analysis of student learning gains after interacting with AutoTutor. Paper presented at the 82nd Annual Meeting of the American Education Research Association, Seattle, WA.</t>
  </si>
  <si>
    <t>Graesser, A. C., Jackson, G. T., Mathews, E. C., Mitchell, H. H., Olney, A., Ventura, M., Chipman, P., Franceschetti, D., Hu, X., Louwerse, M. M., Person, N. K., &amp; Tutoring Research Group. (2003). Why/AutoTutor: A test of learning gains from a physics tutor with natural language dialog. In R. Alterman, &amp; D. Hirsh (Eds.), Proceedings of the 25rd Annual Conference of the Cognitive Science Society (pp. 1–5). Boston, MA: Cognitive Science Society.</t>
  </si>
  <si>
    <t>A054</t>
  </si>
  <si>
    <t>MitrovicSuraweera2004</t>
  </si>
  <si>
    <t>A055</t>
  </si>
  <si>
    <t>GraesserLu2004</t>
  </si>
  <si>
    <t>A056</t>
  </si>
  <si>
    <t>Suraweera, P., &amp; Mitrovic, A. (2002). Kermit: A constraint-based tutor for database modeling. In S. A. Cerri, G. Gouarderes &amp; F. Paraguacu (Eds.), Intelligent tutoring systems: 6th International Conference (pp. 377-387). Berlin, Germany: Springer-Verlag.</t>
  </si>
  <si>
    <t>Poulsen, R. (2004). Tutoring Bilingual Students With an Automated Reading Tutor That Listens: Results of a Two-Month Pilot Study. Unpublished Masters Thesis, DePaul University, Chicago, IL.</t>
  </si>
  <si>
    <t>Korsah, G. A., Mostow, J., Dias, M. B., Sweet, T. M., Belousov, S. M., Dias, M. F., &amp; Gong, H. (2010). Improving Child Literacy in Africa: Experiments with an Automated Reading Tutor. Information Technologies and International Development, 6 (2), 1-19.</t>
  </si>
  <si>
    <t>A061</t>
  </si>
  <si>
    <t>RitterAnderson2007</t>
  </si>
  <si>
    <t>A062</t>
  </si>
  <si>
    <t>NathanKintsch1990</t>
  </si>
  <si>
    <t>Nathan, J. N., Kintsch, W., &amp; Young, E. (1990). A Theory of Algebra Word Problem Comprehension and its Implications for Unintelligent Tutoring Systems, (Technical Report 90-02). Institute of Cognitive Science, University of Colorado, Boulder.</t>
  </si>
  <si>
    <t>A065</t>
  </si>
  <si>
    <t>LathamCrockett2010</t>
  </si>
  <si>
    <t>Mohammed, P., &amp; Mohan, P. (2011). The Design and Implementation of an Enculturated Web-Based Intelligent Tutoring System for Computer Science Education. ICALT July 6-8, 2011, Athens, Georgia, USA.</t>
  </si>
  <si>
    <t>A069</t>
  </si>
  <si>
    <t>MitchellGovindaraj1990</t>
  </si>
  <si>
    <t>A070</t>
  </si>
  <si>
    <t>Nicolson1990</t>
  </si>
  <si>
    <t>A071</t>
  </si>
  <si>
    <t>MilneCook1997</t>
  </si>
  <si>
    <t>A072</t>
  </si>
  <si>
    <t>KoedingerAnderson1998</t>
  </si>
  <si>
    <t>A074</t>
  </si>
  <si>
    <t>KennyPahl2009</t>
  </si>
  <si>
    <t>A076</t>
  </si>
  <si>
    <t>A077</t>
  </si>
  <si>
    <t>NoguezSucar2007</t>
  </si>
  <si>
    <t>Kumar, A.N. (2002). A Tutor for Using Dynamic Memory in C++. Proceedings of 2002 Frontiers in Education Conference (FIE 2002), Boston, MA, 11/6-9/2002, Session T4G.</t>
  </si>
  <si>
    <t>A058_2</t>
  </si>
  <si>
    <t>PoulsenWiemer-Hastings2007</t>
  </si>
  <si>
    <t>A080</t>
  </si>
  <si>
    <t>StottlerRamachandran1999</t>
  </si>
  <si>
    <t>Aist, G., Mostow, J., Tobin, B., Burkhead, P., Cuneo, A., Junker, B., &amp; Sklar, M.B. (2001). Computer-assisted oral reading helps third graders learn vocabulary better than a classroom control – about as well as one-on-one human-assisted oral reading. In Artificial intelligence in education: AI-ED in the wired and wireless future, ed. by J.D. Moore, C. L. Redfield, and W.L., Johnson, 267-77. San Antonio, TX: IOS Press.</t>
  </si>
  <si>
    <t>A082</t>
  </si>
  <si>
    <t>McLarenLim2007</t>
  </si>
  <si>
    <t>Graesser, A.C., Moreno, K., Marineau, J., Adcock, A., Olney, A., &amp; Person, N. (2003). AutoTutor improves deep learning of computer literacy: Is it the dialog or the talking head? In U. Hoppe, F. Verdejo, and J. Kay (Eds.), Proceedings of Artificial Intelligence in Education (pp. 47-54). Amsterdam: IOS Press.</t>
  </si>
  <si>
    <t>A084</t>
  </si>
  <si>
    <t>Shneyderman, A. (2001). Evaluation of the Cognitive Tutor Algebra I program. Unpublished manuscript. Miami, FL: Miami-Dade County Public Schools, Office of Evaluation and Research, Miami–Dade County Public Schools, Miami, FL.</t>
  </si>
  <si>
    <t>A086</t>
  </si>
  <si>
    <t>A087</t>
  </si>
  <si>
    <t>A027_2</t>
  </si>
  <si>
    <t>SchulzeShelby2000</t>
  </si>
  <si>
    <t>A091</t>
  </si>
  <si>
    <t>Pérez Galluccio2008</t>
  </si>
  <si>
    <t>Pérez Galluccio, R.G. (2008). Animated pedagogical agents as Spanish language instructors: Effect of accent, appearance, and type of activity on student performance, motivation, and perception of agent. Unpublished doctoral dissertation, The Florida State University, USA.</t>
  </si>
  <si>
    <t>A093</t>
  </si>
  <si>
    <t>BosselerMassaro2003</t>
  </si>
  <si>
    <t>A094</t>
  </si>
  <si>
    <t>MartinMitrovic2002</t>
  </si>
  <si>
    <t>A095</t>
  </si>
  <si>
    <t>GraesserChipman2005</t>
  </si>
  <si>
    <t>A097</t>
  </si>
  <si>
    <t>EugenioFossati2008</t>
  </si>
  <si>
    <t>A098</t>
  </si>
  <si>
    <t>BealShaw2007</t>
  </si>
  <si>
    <t>Beal, C.R., Shaw, E., &amp; Birch, M. (2007). Intelligent Tutoring and Human Tutoring in Small Groups: An Empirical Comparison.In R. Luckin, K. R. Koedinger, &amp; J. Greer (Eds.), Artificial intelligence in education: Building technology rich learning contexts that work, pp. 536-538. Amsterdam: IOS Press.</t>
  </si>
  <si>
    <t>A099</t>
  </si>
  <si>
    <t>SchiaffinoGarcia2008</t>
  </si>
  <si>
    <t>A100</t>
  </si>
  <si>
    <t>Brown2010</t>
  </si>
  <si>
    <t>Brown, Q. (2010). Mobile Intelligent Tutoring System: Moving Intelligent Tutoring Systems Off The Desktop. Dissertation Abstracts International: Section B: The Sciences and Engineering, 2010, vol./is. 70/9-B(5600), 0419-4217.</t>
  </si>
  <si>
    <t>A101</t>
  </si>
  <si>
    <t>WeerasingheMitrovic2010</t>
  </si>
  <si>
    <t>A102</t>
  </si>
  <si>
    <t>Hwang2003</t>
  </si>
  <si>
    <t>A103</t>
  </si>
  <si>
    <t>WangGratch2009</t>
  </si>
  <si>
    <t xml:space="preserve">Wang, N. &amp; Gratch, J. (2009). Can Virtual Human Build Rapport and Promote Learning?, in Vania Dimitrova; Riichiro Mizoguchi; Benedict du Boulay &amp; Arthur C. Graesser, ed., 'AIED' , IOS Press,  pp.737-739 . </t>
  </si>
  <si>
    <t>A104</t>
  </si>
  <si>
    <t>EggertMiddlecamp1992</t>
  </si>
  <si>
    <t>A105</t>
  </si>
  <si>
    <t>A106</t>
  </si>
  <si>
    <t>ClareboutElen2007</t>
  </si>
  <si>
    <t>A110</t>
  </si>
  <si>
    <t>KimBaylor2006</t>
  </si>
  <si>
    <t>A111</t>
  </si>
  <si>
    <t>A112</t>
  </si>
  <si>
    <t>MurrayTenenbaum2010</t>
  </si>
  <si>
    <t>A113</t>
  </si>
  <si>
    <t>SmithObradovich1998</t>
  </si>
  <si>
    <t>A114</t>
  </si>
  <si>
    <t>SiddappaManjunath2009</t>
  </si>
  <si>
    <t>Siddappa, M., Manjunath, A.S., &amp; Kurian, M.Z. (2009). Design, Implementation and Evaluation of Intelligent Tutoring System for Numerical Methods (ITNM). Computational Intelligence and Software Engineering, 2009. CiSE 2009. International Conference on, pp,1-7.</t>
  </si>
  <si>
    <t>A115</t>
  </si>
  <si>
    <t>XuVaradharajan2007</t>
  </si>
  <si>
    <t>A116</t>
  </si>
  <si>
    <t>BaylorKim2009</t>
  </si>
  <si>
    <t>A117</t>
  </si>
  <si>
    <t>KernerFreedman1990</t>
  </si>
  <si>
    <t>A118</t>
  </si>
  <si>
    <t>A119</t>
  </si>
  <si>
    <t>D'MelloKing2010</t>
  </si>
  <si>
    <t>A121</t>
  </si>
  <si>
    <t>KatukRyu2011</t>
  </si>
  <si>
    <t>Katuk, N., &amp; Ryu, H. (2011). Does a Longer Usage Mean Flow Experience? An Evaluation of Learning Experience with Curriculum Sequencing Systems (CSS). delta, pp.13-18, 2011 Sixth IEEE International Symposium on Electronic Design, Test and Application, 2011.</t>
  </si>
  <si>
    <t>A122</t>
  </si>
  <si>
    <t>PardosGowda2011</t>
  </si>
  <si>
    <t xml:space="preserve">Pardos, Z. A.; Gowda, S. M.; de Baker, R. S. J. &amp; Heffernan, N. T. (2011). Ensembling Predictions of Student Post-Test Scores for an Intelligent Tutoring System., in Mykola Pechenizkiy; Toon Calders; Cristina Conati; Sebastián Ventura; Cristóbal Romero &amp; John C. Stamper, ed., 'EDM', pp. 189-198 . </t>
  </si>
  <si>
    <t>A123</t>
  </si>
  <si>
    <t>GhaliFrasson2010</t>
  </si>
  <si>
    <t>Ghali, R., &amp; Frasson, C. (2010). Emotional Strategies for Vocabulary Learning. ICALT 2010: 10th IEEE International Conference on Advanced Learning Technologies, Sousse, Tunisia: July 5-7, 2010.</t>
  </si>
  <si>
    <t>A124</t>
  </si>
  <si>
    <t>AndreRist1999</t>
  </si>
  <si>
    <t>A125</t>
  </si>
  <si>
    <t>MitrovicSuraweera2000</t>
  </si>
  <si>
    <t>Mitrovic, A., &amp; Suraweera, P. (2000). Evaluating an Animated Pedagogical Agent. Montreal, Canada: 5th International Conference on Intelligent Tutoring Systems (ITS 2000), 19-23 Jun 2000. Proceedings of ITS 2000, 73-82.</t>
  </si>
  <si>
    <t>A127</t>
  </si>
  <si>
    <t>JeremićJovanović2009</t>
  </si>
  <si>
    <t>A028_2</t>
  </si>
  <si>
    <t xml:space="preserve">Albacete, P.L., &amp; VanLehn, K.A. (2000). Evaluating the effectiveness of a cognitive tutor for fundamental physics concepts. In L. R. Gleitman &amp; A. K. Joshi (Eds.), Proceedings of the 22nd Annual Meeting of the Cognitive Science Society (pp. 25-30). Mahwah, NJ: Erlbaum. </t>
  </si>
  <si>
    <t>A130</t>
  </si>
  <si>
    <t>A131</t>
  </si>
  <si>
    <t>Martín-GutiérrezContero2010</t>
  </si>
  <si>
    <t>Martín-Gutiérrez, J., Contero, M., &amp; Alcañiz, M. (2010). Evaluating the Usability of an Augmented Reality Based Educational Application. Intelligent Tutoring Systems, (1), 296-306.</t>
  </si>
  <si>
    <t>A132</t>
  </si>
  <si>
    <t>KatukRyu2010</t>
  </si>
  <si>
    <t>Katuk, N., &amp; Ryu, H. (2010). Finding an Optimal Learning Path in Dynamic Curriculum Sequencing with Flow Experience. 2010 International Conference on Computer Applications and Industrial Electronics (ICCAIE 2010), December 5-7, 2010, Kuala Lumpur, Malaysia.</t>
  </si>
  <si>
    <t>A133</t>
  </si>
  <si>
    <t>MarinkovicTomas2011</t>
  </si>
  <si>
    <t>Marinkovic, P., &amp; Tomas, S. (2011). Formation of teaching content in E-learning. MIPRO 2011: 1195-1200.</t>
  </si>
  <si>
    <t>A134</t>
  </si>
  <si>
    <t>GraesserMoongee2008</t>
  </si>
  <si>
    <t>A135</t>
  </si>
  <si>
    <t>GraesserWiley2007</t>
  </si>
  <si>
    <t>A137</t>
  </si>
  <si>
    <t>Aist2002</t>
  </si>
  <si>
    <t>A138</t>
  </si>
  <si>
    <t>Pon-Barry2004</t>
  </si>
  <si>
    <t>Pon-Barry, H. (2004). In search of Bloom’s missing sigma: Adding the conversational intelligence of human tutors to an intelligent tutoring system. Unpublished M.S. Thesis, Stanford University.</t>
  </si>
  <si>
    <t xml:space="preserve">Heffernan, N.T. (2003). Web-Based Evaluations Showing both Cognitive and Motivational Benefits of the Ms. Lindquist Tutor. 11th International Conference Artificial Intelligence in Education. Sydney. Australia. pages 115-122. </t>
  </si>
  <si>
    <t>A140</t>
  </si>
  <si>
    <t>RollAleven2006</t>
  </si>
  <si>
    <t>A139_3</t>
  </si>
  <si>
    <t>A143</t>
  </si>
  <si>
    <t>MichaelRovick2003</t>
  </si>
  <si>
    <t>A144</t>
  </si>
  <si>
    <t>MillsEven2004</t>
  </si>
  <si>
    <t>Mills, B., Even, M., &amp; Freedman, R. (2004). Implementing directed lines of reasoning in an intelligent tutoring system using the atlas planning environment. International Conference on Information Technology: ITCC 2004, 729-733.</t>
  </si>
  <si>
    <t>Mills-TetteyMostow2009</t>
  </si>
  <si>
    <t>Mills-Tettey, G.A., Mostow, J., Dias, M.B., Sweet, T.M., Belousov, S.M., Dias, M.F., &amp; Gong, H. (2009). Improving Child Literacy in Africa: Experiments with an Automated Reading Tutor. 3rd IEEE/ACM International Conference on Information and Communication Technologies and Development (ICTD2009), April, 2009.</t>
  </si>
  <si>
    <t>A147</t>
  </si>
  <si>
    <t>Rowe, J.P., Shores, L.R., Mott, B.W., &amp; Lester, J.C. (2010). Integrating Learning and Engagement in Narrative-Centered Learning Environments. In Proceedings of the Tenth International Conference on Intelligent Tutoring Systems (ITS-10), Pittsburgh, Pennsylvania, pp. 166-177, 2010.</t>
  </si>
  <si>
    <t>A148</t>
  </si>
  <si>
    <t>Nagata1993</t>
  </si>
  <si>
    <t>A149</t>
  </si>
  <si>
    <t>PetersBratt2004</t>
  </si>
  <si>
    <t>Peters, S., Bratt, E.O., Clark, B., Pon-Barry, H., Schultz, K. (2004). Intelligent Systems for Training Damage Control Assistants. In Proceedings of The Interservice/Industry Training, Simulation and Education Conference (I/ITSEC) 2004. Orlando FL, USA.</t>
  </si>
  <si>
    <t>A028_3</t>
  </si>
  <si>
    <t>Albacete, P., &amp; VanLehn, K. (2000). Evaluating the Effectiveness of a Cognitive Tutor for Fundamental Physics Concepts. In the proceedings of the 22nd Annual Conference of the Cognitive Science Society, CogSci 2000.</t>
  </si>
  <si>
    <t>A151</t>
  </si>
  <si>
    <t>HernándezArroyo-Figueroa2007</t>
  </si>
  <si>
    <t>Hernández, Y., Arroyo-Figueroa, G., &amp; Sucar, L.E. (2007). Intelligent Tutoring System with Affective Behavior, micai, pp.352-362, 2007 Sixth Mexican International Conference on Artificial Intelligence, Special Session, 2007.</t>
  </si>
  <si>
    <t>A152</t>
  </si>
  <si>
    <t>MitrovicMartin2007</t>
  </si>
  <si>
    <t>A153</t>
  </si>
  <si>
    <t>OganAleven2010</t>
  </si>
  <si>
    <t>A154</t>
  </si>
  <si>
    <t>McNamaraLevinstein2003</t>
  </si>
  <si>
    <t>A156</t>
  </si>
  <si>
    <t>RazzaqHeffernan2004</t>
  </si>
  <si>
    <t>A157</t>
  </si>
  <si>
    <t>Pon-BarryClark2004</t>
  </si>
  <si>
    <t>Pon-Barry, H., Clark, B., Bratt, E.O., Schultz, K., &amp; Peters, S. (2004). Evaluating the Effectiveness of SCoT: A Spoken Conversational Tutor. In Proceedings of ITS 2004 Workshop on Dialogue-based Intelligent Tutoring Systems: State of the Art and New Research Directions (2004), pp. 23-32.</t>
  </si>
  <si>
    <t>A158</t>
  </si>
  <si>
    <t>MorenoKlettke2002</t>
  </si>
  <si>
    <t>Moreno, K.N., Klettke, B., Nibbaragandla, K., &amp; Graesser, A.C. (2002). Perceived characteristics and pedagogical efficacy of animated conversational agents. In Intelligent tutoring systems : 6th International Conference, ITS 2002, Biarritz, France and San Sebastian, Spain, June 2-7, 2002 : proceedings, Springer-Verlag, Berlin, Germany, pp. 963-971.</t>
  </si>
  <si>
    <t>A160</t>
  </si>
  <si>
    <t>BickmorePfeifer2011</t>
  </si>
  <si>
    <t>Bickmore, T., Pfeifer, L., &amp; Schulman, D. (2011). Relational Agents Improve Engagement and Learning in Science Museum Visitors. Intelligent Virtual Agents conference (IVA), Reykjavik, Iceland Bickmore, T., Pfeifer, L., Schulman, D.</t>
  </si>
  <si>
    <t>A161</t>
  </si>
  <si>
    <t>KimBaylor2007</t>
  </si>
  <si>
    <t>A162</t>
  </si>
  <si>
    <t>WangaJohnson2008</t>
  </si>
  <si>
    <t>Wanga, N., Johnson, W.L., Mayer, R.E., Rizzod, P., Shawe, E., &amp; Collins. H. (2008). The Politeness Effect: Pedagogical Agents and Learning Outcomes. International Journal of Human-Computer Studies, Vol. 66 (2008), pp. 98-112.</t>
  </si>
  <si>
    <t>A165</t>
  </si>
  <si>
    <t>Suraweera, P., Mitrovic, A. (2002). KERMIT: A constraint-based tutor for database modeling. Biarritz, France: 6th International Conference on Intelligent Tutoring Systems ITS 2002, 2-7 Jun 2002. Lecture Notes in Computer Science, 2363, 377-387.</t>
  </si>
  <si>
    <t>A166</t>
  </si>
  <si>
    <t>ern</t>
  </si>
  <si>
    <t>A167</t>
  </si>
  <si>
    <t>Dodigovic2007</t>
  </si>
  <si>
    <t>A168</t>
  </si>
  <si>
    <t>HeilmanEskenazi2006</t>
  </si>
  <si>
    <t>Heilman, M., &amp; Eskenazi, M. (2006). Language Learning: Challenges for Intelligent Tutoring Systems. Proceedings of the Workshop of Intelligent Tutoring Systems for Ill-Defined Domains. 8th International Conference on Intelligent Tutoring Systems.</t>
  </si>
  <si>
    <t>A169</t>
  </si>
  <si>
    <t>Bosseler, A., &amp; Massaro, D.W. (2003). Development and Evaluation of a Computer-Animated Tutor for Vocabulary and Language Learning in Children with Autism. Journal of Autism and Developmental Disorders, 33(6), 653-672.</t>
  </si>
  <si>
    <t>A170</t>
  </si>
  <si>
    <t>MostowAist2001</t>
  </si>
  <si>
    <t>*Lesta, L. &amp; Yacef, K. (2002). An intelligent teaching-assistant system for logic. In S. Cerri, &amp; F. Paraguo (Eds.), Proceedings of International Conference on Intelligent Tutoring Systems, ITS'02 (pp. 421-431). Biarritz, France, Springer-Verlag.</t>
  </si>
  <si>
    <t>A172</t>
  </si>
  <si>
    <t>MassaroBosseler2003</t>
  </si>
  <si>
    <t xml:space="preserve">Massaro, D.W., Bosseler, A., &amp; Light, J. (2003). Development and Evaluation of a Computer-Animated Tutor for Language and Vocabulary Learning. 15th International Congress of Phonetic Sciences, Barcelona, Spain, 3-9 August, 2003. </t>
  </si>
  <si>
    <t>A174</t>
  </si>
  <si>
    <t>McLarenDeLeeuw2011</t>
  </si>
  <si>
    <t>A175</t>
  </si>
  <si>
    <t>McLarenLim2008</t>
  </si>
  <si>
    <t>McLaren, B.M., Lim, S., &amp; Koedinger, K.R. (2008). When and How Often Should Worked Examples be Given to Students? New Results
and a Summary of the Current State of Research. In B. C. Love, K. McRae, &amp; V. M. Sloutsky (Eds.), Proceedings of the 30th Annual
Conference of the Cognitive Science Society (pp. 2176-2181).</t>
  </si>
  <si>
    <t>Shute, V. J., Hansen, E. G., &amp; Almond, R. G. (2007). An assessment for learning system called ACED: Designing for learning effectiveness and accessibility. ETS Research Report, RR-07-26 (pp. 1-54), Princeton, NJ.</t>
  </si>
  <si>
    <t>A178</t>
  </si>
  <si>
    <t>Mitrovic2005</t>
  </si>
  <si>
    <t>A179</t>
  </si>
  <si>
    <t>KumarAi2010</t>
  </si>
  <si>
    <t>A180</t>
  </si>
  <si>
    <t>AhmadSalim2008</t>
  </si>
  <si>
    <t>Ahmad, A., Salim, S.S., &amp; Zainuddin, R. (2008). Minda: A Cognitive Tool For Fraction Word Problem Solving. International Symposium Of Information Technology, Cognitive Informatics: Bridging Natural And Artificial Knowledge, Kuala Lumpur, 26-29 August 2008, IEEE Catalog.</t>
  </si>
  <si>
    <t>A181</t>
  </si>
  <si>
    <t xml:space="preserve">Mitrovic, A., Martin, B., Suraweera, P., Zakharov, K., Milik, N., Holland, J. &amp; McGuigan, N. (2009). ASPIRE: An Authoring System and Deployment Environment for Constraint-Based Tutors, I. J. Artificial Intelligence in Education, 19(2) , 155-188. </t>
  </si>
  <si>
    <t>A182</t>
  </si>
  <si>
    <t xml:space="preserve">Mostow, J., Aist, G., Burkhead, P., Corbett, A., Cuneo, A., Rossbach, S., &amp; Tobin, B. (2002). Independent versus computer-assisted reading: Equal-time comparison of sustained silent reading to an automated reading tutor that listens. Pittsburgh, PA: Project LISTEN. </t>
  </si>
  <si>
    <t>A185</t>
  </si>
  <si>
    <t>LeeMott2010</t>
  </si>
  <si>
    <t>Lee, S.Y., Mott, B.W., &amp; Lester, J.C. (2010). Optimizing Story-Based Learning: An Investigation of Student Narrative Profiles. Intelligent Tutoring Systems, (2), 155-165.</t>
  </si>
  <si>
    <t>A186</t>
  </si>
  <si>
    <t>A187</t>
  </si>
  <si>
    <t>ButcherAleven2008</t>
  </si>
  <si>
    <t>Butcher, K.R., &amp; Aleven, V. (2008). Diagram Interaction during Intelligent Tutoring in Geometry: Support for Knowledge Retention and Deep Understanding. In B. C. Love, K. McRae, &amp; V. M. Sloutsky (Eds.), Proceedings of the 30th Annual Conference of the Cognitive Science Society (pp. 1736-1741). Austin, TX: Cognitive Science Society.</t>
  </si>
  <si>
    <t>A188</t>
  </si>
  <si>
    <t>RoweShores2011</t>
  </si>
  <si>
    <t>A189</t>
  </si>
  <si>
    <t>A190</t>
  </si>
  <si>
    <t>A192</t>
  </si>
  <si>
    <t>A193</t>
  </si>
  <si>
    <t>McLarenLim2006</t>
  </si>
  <si>
    <t>McLaren, B.M., Lim, S., Gagnon, F., Yaron, D., &amp; Koedinger, K.R. (2006). Studying the Effects of Personalized Language and Worked Examples in the Context of a Web-Based Intelligent Tutor. In the Proceedings of the 8th International Conference on Intelligent Tutoring Systems (ITS-2006), pp. 318-328.</t>
  </si>
  <si>
    <t>A194</t>
  </si>
  <si>
    <t>MeyerWijekumar2010</t>
  </si>
  <si>
    <t>A195</t>
  </si>
  <si>
    <t>Wisher, R. A., MacPherson, D. H., Abramson, L. J., Thorndon, D. M., &amp; Dees, J. J. (2001). The virtual sand
table: Intelligent tutoring for field artillery training (ARI Research Report 1768). Alexandria, VA: U.S.
Army Research Institute for the Behavioral and Social Sciences.</t>
  </si>
  <si>
    <t xml:space="preserve">Theodoridou,K.D.(2009). Learning with Laura: Investigating the Effects of a Pedagogical Agent on Spanish Lexical Acquisition. Unpublished dissertation,University of Texas, Austin.  </t>
  </si>
  <si>
    <t>A198</t>
  </si>
  <si>
    <t>ClareboutElen2006</t>
  </si>
  <si>
    <t>Fossati et al. 2008</t>
  </si>
  <si>
    <t xml:space="preserve">Fossati, D., Di Eugenio, B., Brown, C., &amp; Ohlsson, S. (2008). Learning
linked lists: Experiments with the iList system. In B. P.Woolf, E. Aimeur,
R. Nkambou, &amp; S. P. Lajoie (Eds.), Intelligent tutoring systems: 9th International
Conference, ITS 2008 (pp. 80–89). Berlin, Germany: Springer.
</t>
  </si>
  <si>
    <t>Fossati 2009</t>
  </si>
  <si>
    <t xml:space="preserve">Fossati, D., Di Eugenio, B., Ohlsson, S., Brown, C., Chen, L., &amp; Cosejo, D.
(2009, July). I learn from you, you learn from me: How to make iList learn
from students. Paper presented at the AIED 2009: The 14th International
Conference on Artificial Intelligence in Education, Brighton, UK.
</t>
  </si>
  <si>
    <t>ID</t>
  </si>
  <si>
    <t>Study ID</t>
    <phoneticPr fontId="6" type="noConversion"/>
  </si>
  <si>
    <t>References</t>
    <phoneticPr fontId="6" type="noConversion"/>
  </si>
  <si>
    <t>TsirigaVirvou2004</t>
    <phoneticPr fontId="6" type="noConversion"/>
  </si>
  <si>
    <t>Kumar2002</t>
    <phoneticPr fontId="6" type="noConversion"/>
  </si>
  <si>
    <t>Kumar, A.N.(2002): Model-Based Reasoning for Domain. Modeling in a Web-Based Intelligent Tutoring System to Help. Students Learn to Debug C++ Programs. Proceedings of Intelligent Tutoring Systems (ITS 2002), LNCS 2363, Biarritz,. France, June 5-8, pp. 792-801.</t>
  </si>
  <si>
    <t>Conati, C., &amp; Zhao,X. (2004). Building and evaluating an intelligent pedagogical agent to improve the effectiveness of an educational game. Proceedings of the 9th international conference on Intelligent user interfaces.</t>
  </si>
  <si>
    <t>StankovRosic2008</t>
  </si>
  <si>
    <t>WheelerRegian1999</t>
    <phoneticPr fontId="6" type="noConversion"/>
  </si>
  <si>
    <t>Wheeler, J.L.,&amp; Regian, J.W. (1999). The use of a cognitive tutoring system in the improvement of the abstract reasoning component of word problem solving. Computers in Human Behavior, 15 (2), 243-254.</t>
    <phoneticPr fontId="6" type="noConversion"/>
  </si>
  <si>
    <t xml:space="preserve">ArnottHastings2008 </t>
    <phoneticPr fontId="6" type="noConversion"/>
  </si>
  <si>
    <t>A011</t>
  </si>
  <si>
    <t>A025</t>
  </si>
  <si>
    <t>Kumar2006</t>
    <phoneticPr fontId="6" type="noConversion"/>
  </si>
  <si>
    <t xml:space="preserve">Kumar, A. N.(2006). A Scalable Solution for Adaptive Problem Sequencing and its Evaluation. In: Wade, V., Ashman, H., Smyth, B. (eds.) Proceedings of 4th International Conference on Adaptive Hypermedia and Adaptive Web-Based Systems (AH'2006). Lecture Notes in Computer Science, Vol. 4018. Springer Verlag, 161-171 </t>
  </si>
  <si>
    <t>Kumar2010</t>
    <phoneticPr fontId="6" type="noConversion"/>
  </si>
  <si>
    <r>
      <t xml:space="preserve">Tsiriga, V. &amp; Virvou, M. (2004a): Evaluating the Intelligent Features of a Web-based Intelligent Computer Assisted Language Learning System. </t>
    </r>
    <r>
      <rPr>
        <i/>
        <sz val="11"/>
        <color theme="1"/>
        <rFont val="Arial"/>
        <family val="2"/>
      </rPr>
      <t>International Journal on Artificial Intelligence Tools</t>
    </r>
    <r>
      <rPr>
        <sz val="11"/>
        <color theme="1"/>
        <rFont val="Arial"/>
        <family val="2"/>
      </rPr>
      <t>, 13(2), pp.411-425</t>
    </r>
  </si>
  <si>
    <r>
      <t xml:space="preserve">Chen, C.M. (2008). Intelligent web-based learning system with personalized learning path guidance. </t>
    </r>
    <r>
      <rPr>
        <i/>
        <sz val="11"/>
        <color theme="1"/>
        <rFont val="Arial"/>
        <family val="2"/>
      </rPr>
      <t>Computers &amp; Education, 51</t>
    </r>
    <r>
      <rPr>
        <sz val="11"/>
        <color theme="1"/>
        <rFont val="Arial"/>
        <family val="2"/>
      </rPr>
      <t>(2),787-814.</t>
    </r>
  </si>
  <si>
    <r>
      <t xml:space="preserve">Conati C., &amp;VanLehn K. (1999). Teaching meta-cognitive skills: implementation and evaluation of a tutoring system to guide self-explanation while learning from examples.  In </t>
    </r>
    <r>
      <rPr>
        <i/>
        <sz val="11"/>
        <color theme="1"/>
        <rFont val="Arial"/>
        <family val="2"/>
      </rPr>
      <t>S. P. Lajoie &amp; M. Vivet (Eds.) Artificial Intelligence in Education</t>
    </r>
    <r>
      <rPr>
        <sz val="11"/>
        <color theme="1"/>
        <rFont val="Arial"/>
        <family val="2"/>
      </rPr>
      <t>, Amsterdam: IOS Press. pp. 297-304.</t>
    </r>
  </si>
  <si>
    <r>
      <t xml:space="preserve">Rowe, N. C. &amp; Schiavo, S. (1998). An intelligent tutor for intrusion detection on computer systems. </t>
    </r>
    <r>
      <rPr>
        <i/>
        <sz val="11"/>
        <color theme="1"/>
        <rFont val="Arial"/>
        <family val="2"/>
      </rPr>
      <t>Computers and Education, 31</t>
    </r>
    <r>
      <rPr>
        <sz val="11"/>
        <color theme="1"/>
        <rFont val="Arial"/>
        <family val="2"/>
      </rPr>
      <t>,395-404</t>
    </r>
  </si>
  <si>
    <r>
      <t xml:space="preserve">Woo Woo,C., Evens,W, M. W., Freedman,R., Glass,M., Seop Shim,L.,Zhang,Y., Zhou,Y. &amp; Michael, J. (2006). An intelligent tutoring system that generates a natural language dialogue using dynamic multi-level planning. </t>
    </r>
    <r>
      <rPr>
        <i/>
        <sz val="11"/>
        <color theme="1"/>
        <rFont val="Arial"/>
        <family val="2"/>
      </rPr>
      <t>Artificial Intelligence in Medicine, 38</t>
    </r>
    <r>
      <rPr>
        <sz val="11"/>
        <color theme="1"/>
        <rFont val="Arial"/>
        <family val="2"/>
      </rPr>
      <t xml:space="preserve">, 25-46.  </t>
    </r>
  </si>
  <si>
    <r>
      <t xml:space="preserve">Wang, N., Johnson, W. L., Mayer, R. E., Rizzo, P., Shaw, E., &amp; Collins, H. (2008). The politeness effect: Pedagogical agents and learning outcomes. </t>
    </r>
    <r>
      <rPr>
        <i/>
        <sz val="11"/>
        <color theme="1"/>
        <rFont val="Arial"/>
        <family val="2"/>
      </rPr>
      <t>International Journal of Human Computer Studies</t>
    </r>
    <r>
      <rPr>
        <sz val="11"/>
        <color theme="1"/>
        <rFont val="Arial"/>
        <family val="2"/>
      </rPr>
      <t>, 66, 96-112</t>
    </r>
  </si>
  <si>
    <r>
      <t xml:space="preserve">Graesser, A.C., Jackson, G.T.,Mathews, E.C., Mitchell, H.H., Olney, A., Ventura, M., Chipman, P., Franceschetti, D., Hu, X., Louwerse, M.M., Person, N.K., and the Tutoring Research Group (2003).  Why/AutoTutor: A test of learning gains from a physics tutor with natural language dialog.   In R. Alterman and D. Hirsh (Eds.), </t>
    </r>
    <r>
      <rPr>
        <i/>
        <sz val="11"/>
        <color theme="1"/>
        <rFont val="Arial"/>
        <family val="2"/>
      </rPr>
      <t>Proceedings the 25th Annual Conference of the Cognitive Science Society</t>
    </r>
    <r>
      <rPr>
        <sz val="11"/>
        <color theme="1"/>
        <rFont val="Arial"/>
        <family val="2"/>
      </rPr>
      <t>.  Boston, MA: Cognitive Science Society.</t>
    </r>
  </si>
  <si>
    <r>
      <t xml:space="preserve">Holdich, C. E., &amp; Chung, P. W. H. (2003). A 'computer tutor' to assist children develop their narrative writing skills: conferencing with HARRY. </t>
    </r>
    <r>
      <rPr>
        <i/>
        <sz val="11"/>
        <color theme="1"/>
        <rFont val="Arial"/>
        <family val="2"/>
      </rPr>
      <t>International Journal of Human-Computer Studies, 59</t>
    </r>
    <r>
      <rPr>
        <sz val="11"/>
        <color theme="1"/>
        <rFont val="Arial"/>
        <family val="2"/>
      </rPr>
      <t>(5), 631-669.</t>
    </r>
  </si>
  <si>
    <r>
      <t xml:space="preserve">Stankov, S., Rosić, M., Žitko, B., Grubišić, A. (2008). TEx-Sys model for building intelligent tutoring systems. </t>
    </r>
    <r>
      <rPr>
        <i/>
        <sz val="11"/>
        <color theme="1"/>
        <rFont val="Arial"/>
        <family val="2"/>
      </rPr>
      <t>Computers &amp; Education 51</t>
    </r>
    <r>
      <rPr>
        <sz val="11"/>
        <color theme="1"/>
        <rFont val="Arial"/>
        <family val="2"/>
      </rPr>
      <t>(3), 1017–1036</t>
    </r>
  </si>
  <si>
    <r>
      <t xml:space="preserve">Arnott, E., Hastings, P., &amp; Allbritton, D. (2008). Research Methods Tutor: Evaluation of a dialogue-based tutoring system in the classroom. Behavior Research Methods, </t>
    </r>
    <r>
      <rPr>
        <i/>
        <sz val="11"/>
        <color theme="1"/>
        <rFont val="Arial"/>
        <family val="2"/>
      </rPr>
      <t>40</t>
    </r>
    <r>
      <rPr>
        <sz val="11"/>
        <color theme="1"/>
        <rFont val="Arial"/>
        <family val="2"/>
      </rPr>
      <t xml:space="preserve"> (3), 694-698</t>
    </r>
  </si>
  <si>
    <r>
      <t xml:space="preserve">Mitrovic, A. &amp; Suraweera, P. (2000). Evaluating an Animated Pedagogical Agent. </t>
    </r>
    <r>
      <rPr>
        <i/>
        <sz val="11"/>
        <color theme="1"/>
        <rFont val="Arial"/>
        <family val="2"/>
      </rPr>
      <t>In the Proceedings of the Fifth International Conference</t>
    </r>
    <r>
      <rPr>
        <sz val="11"/>
        <color theme="1"/>
        <rFont val="Arial"/>
        <family val="2"/>
      </rPr>
      <t>, ITS 2000, Montreal, Canada, June 2000, pp 73-82</t>
    </r>
  </si>
  <si>
    <r>
      <t>Kumar, A. N.(2010). Error-Flagging Support for Testing and Its Effect on Adaptation.</t>
    </r>
    <r>
      <rPr>
        <i/>
        <sz val="11"/>
        <color theme="1"/>
        <rFont val="Arial"/>
        <family val="2"/>
      </rPr>
      <t xml:space="preserve"> Intelligent Tutoring Systems,</t>
    </r>
    <r>
      <rPr>
        <sz val="11"/>
        <color theme="1"/>
        <rFont val="Arial"/>
        <family val="2"/>
      </rPr>
      <t xml:space="preserve"> </t>
    </r>
    <r>
      <rPr>
        <i/>
        <sz val="11"/>
        <color theme="1"/>
        <rFont val="Arial"/>
        <family val="2"/>
      </rPr>
      <t>6094</t>
    </r>
    <r>
      <rPr>
        <sz val="11"/>
        <color theme="1"/>
        <rFont val="Arial"/>
        <family val="2"/>
      </rPr>
      <t>(1), 359-368</t>
    </r>
  </si>
  <si>
    <r>
      <t xml:space="preserve">Journal: Louth, S.M., Hare, R.D., &amp; Linden, W. (1998). Psychopathy and alexithymia in female offenders. </t>
    </r>
    <r>
      <rPr>
        <i/>
        <sz val="11"/>
        <color theme="1"/>
        <rFont val="Arial"/>
        <family val="2"/>
      </rPr>
      <t>Canadian Journal of Behavioural Science, 30</t>
    </r>
    <r>
      <rPr>
        <sz val="11"/>
        <color theme="1"/>
        <rFont val="Arial"/>
        <family val="2"/>
      </rPr>
      <t xml:space="preserve">(2), 91-98.
Book: Bucher, K., &amp; Manning, M.L. (2006). </t>
    </r>
    <r>
      <rPr>
        <i/>
        <sz val="11"/>
        <color theme="1"/>
        <rFont val="Arial"/>
        <family val="2"/>
      </rPr>
      <t>Young adult literature: Exploration, evaluation, and appreciation</t>
    </r>
    <r>
      <rPr>
        <sz val="11"/>
        <color theme="1"/>
        <rFont val="Arial"/>
        <family val="2"/>
      </rPr>
      <t xml:space="preserve">. Upper Saddle River, NJ: Pearson Education.
</t>
    </r>
  </si>
  <si>
    <r>
      <t xml:space="preserve">Koedinger, K.R., Anderson, J.R., Hadley, W.H., &amp; Mark, M. (1997). Intelligent tutoring goes to school in the big city. </t>
    </r>
    <r>
      <rPr>
        <i/>
        <sz val="11"/>
        <color theme="1"/>
        <rFont val="Arial"/>
        <family val="2"/>
      </rPr>
      <t>International Journal of Artificial Intelligence in Education, 8,</t>
    </r>
    <r>
      <rPr>
        <sz val="11"/>
        <color theme="1"/>
        <rFont val="Arial"/>
        <family val="2"/>
      </rPr>
      <t xml:space="preserve"> 30-43.</t>
    </r>
  </si>
  <si>
    <r>
      <t xml:space="preserve">Schulze, K.G., Shelby, R.N., Treacy, D.J., Wintersgill, M.C., VanLehn, K., &amp; Gertner, A. (2000). Andes: An active learning intelligent tutoring system for Newtonian physics. </t>
    </r>
    <r>
      <rPr>
        <i/>
        <sz val="11"/>
        <color theme="1"/>
        <rFont val="Arial"/>
        <family val="2"/>
      </rPr>
      <t>THEMES in Education, 1</t>
    </r>
    <r>
      <rPr>
        <sz val="11"/>
        <color theme="1"/>
        <rFont val="Arial"/>
        <family val="2"/>
      </rPr>
      <t>(2), 115-136.</t>
    </r>
  </si>
  <si>
    <r>
      <t xml:space="preserve">Albacete, P.L., &amp; VanLehn, K. (2000). The Conceptual Helper: An Intelligent Tutoring System for Teaching Fundamental Physics Concepts. </t>
    </r>
    <r>
      <rPr>
        <i/>
        <sz val="11"/>
        <color theme="1"/>
        <rFont val="Arial"/>
        <family val="2"/>
      </rPr>
      <t>Intelligent Tutoring Systems,</t>
    </r>
    <r>
      <rPr>
        <sz val="11"/>
        <color theme="1"/>
        <rFont val="Arial"/>
        <family val="2"/>
      </rPr>
      <t xml:space="preserve"> 564-573.</t>
    </r>
  </si>
  <si>
    <r>
      <t xml:space="preserve">Rowe, J.P., Shores, L.R., Mott, B.W., &amp; Lester, J.C. (2010). Integrating Learning and Engagement in Narrative-Centered Learning Environments. </t>
    </r>
    <r>
      <rPr>
        <i/>
        <sz val="11"/>
        <color theme="1"/>
        <rFont val="Arial"/>
        <family val="2"/>
      </rPr>
      <t xml:space="preserve">Intelligent Tutoring Systems, </t>
    </r>
    <r>
      <rPr>
        <sz val="11"/>
        <color theme="1"/>
        <rFont val="Arial"/>
        <family val="2"/>
      </rPr>
      <t>(2), 166-177.</t>
    </r>
  </si>
  <si>
    <r>
      <t xml:space="preserve">Mostow, J., </t>
    </r>
    <r>
      <rPr>
        <b/>
        <sz val="11"/>
        <color theme="1"/>
        <rFont val="Arial"/>
        <family val="2"/>
      </rPr>
      <t>Aist, G.</t>
    </r>
    <r>
      <rPr>
        <sz val="11"/>
        <color theme="1"/>
        <rFont val="Arial"/>
        <family val="2"/>
      </rPr>
      <t xml:space="preserve">, Burkhead, P., Corbett, A., Cuneo, A., Eitelman, S., Huang, C., Junker, B., Sklar, M. B., &amp; Tobin, B. 2003. Evaluation of an automated Reading Tutor that listens: Comparison to human tutoring and classroom instruction. </t>
    </r>
    <r>
      <rPr>
        <i/>
        <sz val="11"/>
        <color theme="1"/>
        <rFont val="Arial"/>
        <family val="2"/>
      </rPr>
      <t>Journal of Educational Computing Research</t>
    </r>
    <r>
      <rPr>
        <sz val="11"/>
        <color theme="1"/>
        <rFont val="Arial"/>
        <family val="2"/>
      </rPr>
      <t xml:space="preserve">, 29(1), 61-117. </t>
    </r>
  </si>
  <si>
    <r>
      <t>Graesser, A.C., McNamara, D.S., &amp; VanLehn, K. (2005). Scaffolding deep comprehension strategies through Point&amp;Query, AutoTutor, and iSTART.</t>
    </r>
    <r>
      <rPr>
        <i/>
        <sz val="11"/>
        <color theme="1"/>
        <rFont val="Arial"/>
        <family val="2"/>
      </rPr>
      <t xml:space="preserve"> Educational Psychologist, 40</t>
    </r>
    <r>
      <rPr>
        <sz val="11"/>
        <color theme="1"/>
        <rFont val="Arial"/>
        <family val="2"/>
      </rPr>
      <t>, 225-234.</t>
    </r>
  </si>
  <si>
    <r>
      <t xml:space="preserve">Beal, C.R., Arroyo, I., Cohen, P.R., &amp; Woolf, B.P. (2010). Evaluation of AnimalWatch: An intelligent tutoring system for arithmetic and fractions. </t>
    </r>
    <r>
      <rPr>
        <i/>
        <sz val="11"/>
        <color theme="1"/>
        <rFont val="Arial"/>
        <family val="2"/>
      </rPr>
      <t>Journal of Interactive Online Learning, 9</t>
    </r>
    <r>
      <rPr>
        <sz val="11"/>
        <color theme="1"/>
        <rFont val="Arial"/>
        <family val="2"/>
      </rPr>
      <t>, 64-77.</t>
    </r>
  </si>
  <si>
    <r>
      <t xml:space="preserve">Jeremic, Z., Jovanovic, J., &amp; Gasevic, D. (2009). Evaluating an Intelligent Tutoring System for Design Patterns: the DEPTHS Experience. </t>
    </r>
    <r>
      <rPr>
        <i/>
        <sz val="11"/>
        <color theme="1"/>
        <rFont val="Arial"/>
        <family val="2"/>
      </rPr>
      <t>Educational Technology &amp; Society, 12</t>
    </r>
    <r>
      <rPr>
        <sz val="11"/>
        <color theme="1"/>
        <rFont val="Arial"/>
        <family val="2"/>
      </rPr>
      <t>(2), 111–130.</t>
    </r>
  </si>
  <si>
    <r>
      <t>Moundridou, M., &amp; Virvou, M. (2002). Evaluating the persona effect of an interface agent in a tutoring system.</t>
    </r>
    <r>
      <rPr>
        <i/>
        <sz val="11"/>
        <color theme="1"/>
        <rFont val="Arial"/>
        <family val="2"/>
      </rPr>
      <t xml:space="preserve"> Journal of Computer Assisted Learning, 18</t>
    </r>
    <r>
      <rPr>
        <sz val="11"/>
        <color theme="1"/>
        <rFont val="Arial"/>
        <family val="2"/>
      </rPr>
      <t>, 253-261.</t>
    </r>
  </si>
  <si>
    <r>
      <t xml:space="preserve">Vasandani, V., &amp; Govindaraj, T. (1995). Knowledge organization in intelligent tutoring systems for diagnostic problem solving in complex dynamic domains. </t>
    </r>
    <r>
      <rPr>
        <i/>
        <sz val="11"/>
        <color theme="1"/>
        <rFont val="Arial"/>
        <family val="2"/>
      </rPr>
      <t>IEEE Transactions on Systems, Man and Cybernetics, 25</t>
    </r>
    <r>
      <rPr>
        <sz val="11"/>
        <color theme="1"/>
        <rFont val="Arial"/>
        <family val="2"/>
      </rPr>
      <t>(7), 1076–1096.</t>
    </r>
  </si>
  <si>
    <r>
      <t xml:space="preserve">Vasandani, V., &amp; Govindaraj, T. (1994). Integration of interactive interfaces with intelligent tutoring systems: an implementation. </t>
    </r>
    <r>
      <rPr>
        <i/>
        <sz val="11"/>
        <color theme="1"/>
        <rFont val="Arial"/>
        <family val="2"/>
      </rPr>
      <t>Machine-Mediated Learning, 4</t>
    </r>
    <r>
      <rPr>
        <sz val="11"/>
        <color theme="1"/>
        <rFont val="Arial"/>
        <family val="2"/>
      </rPr>
      <t>(4), 295-333.</t>
    </r>
  </si>
  <si>
    <r>
      <t xml:space="preserve">Kinshuk, Patel, A., &amp; Russell, D. (2000). A multi-institutional evaluation of Intelligent Tutoring Tools in Numeric Disciplines. </t>
    </r>
    <r>
      <rPr>
        <i/>
        <sz val="11"/>
        <color theme="1"/>
        <rFont val="Arial"/>
        <family val="2"/>
      </rPr>
      <t>Educational Technology and  Society, 3</t>
    </r>
    <r>
      <rPr>
        <sz val="11"/>
        <color theme="1"/>
        <rFont val="Arial"/>
        <family val="2"/>
      </rPr>
      <t>(4), 66-74.</t>
    </r>
  </si>
  <si>
    <r>
      <t xml:space="preserve">Mitrovjc, A., &amp; Suraweera, P. (2000) Evaluating an animated pedagogical agent. </t>
    </r>
    <r>
      <rPr>
        <i/>
        <sz val="11"/>
        <color theme="1"/>
        <rFont val="Arial"/>
        <family val="2"/>
      </rPr>
      <t>Lecture Notes in Computer Science, 1839</t>
    </r>
    <r>
      <rPr>
        <sz val="11"/>
        <color theme="1"/>
        <rFont val="Arial"/>
        <family val="2"/>
      </rPr>
      <t>, 73-82.</t>
    </r>
  </si>
  <si>
    <r>
      <t xml:space="preserve">Mitrovic, A. (2001). Investigating Students' Self-Assessment Skills.  </t>
    </r>
    <r>
      <rPr>
        <i/>
        <sz val="11"/>
        <color theme="1"/>
        <rFont val="Arial"/>
        <family val="2"/>
      </rPr>
      <t>In Proceedings of User Modeling</t>
    </r>
    <r>
      <rPr>
        <sz val="11"/>
        <color theme="1"/>
        <rFont val="Arial"/>
        <family val="2"/>
      </rPr>
      <t>, 247-250.</t>
    </r>
  </si>
  <si>
    <r>
      <t xml:space="preserve">Moreno, R., Mayer, R. E., Spire, H. A., &amp; Lester, J. C. (2001). The case for social agency in computer-based teaching: Do students learn more deeply when they interact with animated pedagogical agents?. </t>
    </r>
    <r>
      <rPr>
        <i/>
        <sz val="11"/>
        <color theme="1"/>
        <rFont val="Arial"/>
        <family val="2"/>
      </rPr>
      <t>Cognition and Instruction</t>
    </r>
    <r>
      <rPr>
        <sz val="11"/>
        <color theme="1"/>
        <rFont val="Arial"/>
        <family val="2"/>
      </rPr>
      <t xml:space="preserve">, </t>
    </r>
    <r>
      <rPr>
        <i/>
        <sz val="11"/>
        <color theme="1"/>
        <rFont val="Arial"/>
        <family val="2"/>
      </rPr>
      <t>19</t>
    </r>
    <r>
      <rPr>
        <sz val="11"/>
        <color theme="1"/>
        <rFont val="Arial"/>
        <family val="2"/>
      </rPr>
      <t>(2), 177 - 213.</t>
    </r>
  </si>
  <si>
    <r>
      <t xml:space="preserve">Lester, J.C., Converse, S., Stone, B., Kahler, S., &amp; Barlow, T. (1997). Animated pedagogical agents and problem-solving effectiveness: A large-scale empirical evaluation. In </t>
    </r>
    <r>
      <rPr>
        <i/>
        <sz val="11"/>
        <color theme="1"/>
        <rFont val="Arial"/>
        <family val="2"/>
      </rPr>
      <t>Proc. of the Eighth World Conference on Artificial Intelligence in Education,</t>
    </r>
    <r>
      <rPr>
        <sz val="11"/>
        <color theme="1"/>
        <rFont val="Arial"/>
        <family val="2"/>
      </rPr>
      <t xml:space="preserve"> pp. 23-30. IOS Press, Amsterdam.</t>
    </r>
  </si>
  <si>
    <r>
      <t xml:space="preserve">Graesser, A.C., Chipman, P., King, B., McDaniel, B., &amp; D'Mello, S. (2007). Emotions and Learning with AutoTutor. In R. Luckin, et al. (Eds.), </t>
    </r>
    <r>
      <rPr>
        <i/>
        <sz val="11"/>
        <color theme="1"/>
        <rFont val="Arial"/>
        <family val="2"/>
      </rPr>
      <t>13th International Conference on Artificial Intelli-gence in Education (AIED 2007)</t>
    </r>
    <r>
      <rPr>
        <sz val="11"/>
        <color theme="1"/>
        <rFont val="Arial"/>
        <family val="2"/>
      </rPr>
      <t xml:space="preserve"> (pp. 569-571). IOS Press.</t>
    </r>
  </si>
  <si>
    <r>
      <t>O'Reilly, T., Sinclair, G., &amp; McNamara, D.S. (2004). iStart: A Web-Based Reading Strategy Intervention That Improves Students's Science Comprehension. In</t>
    </r>
    <r>
      <rPr>
        <i/>
        <sz val="11"/>
        <color theme="1"/>
        <rFont val="Arial"/>
        <family val="2"/>
      </rPr>
      <t xml:space="preserve"> Proceedings of CELDA</t>
    </r>
    <r>
      <rPr>
        <sz val="11"/>
        <color theme="1"/>
        <rFont val="Arial"/>
        <family val="2"/>
      </rPr>
      <t>, 173-180.</t>
    </r>
  </si>
  <si>
    <r>
      <t xml:space="preserve">McNamara, D. S., O Reilly, T. P., Best, R. M., &amp; Ozuru, Y. (2006). Improving adolescent students reading comprehension with iSTART. </t>
    </r>
    <r>
      <rPr>
        <i/>
        <sz val="11"/>
        <color theme="1"/>
        <rFont val="Arial"/>
        <family val="2"/>
      </rPr>
      <t>Journal of Educational Computing Research, 34</t>
    </r>
    <r>
      <rPr>
        <sz val="11"/>
        <color theme="1"/>
        <rFont val="Arial"/>
        <family val="2"/>
      </rPr>
      <t>, 147-171.</t>
    </r>
  </si>
  <si>
    <r>
      <t>Wang, N., Johnson, W.L., Mayer, R.E., Rizzo, P., Shaw, E., &amp; Collins, H. (2005). The Politeness Effect: Pedagogical Agents and Learning Gains. In</t>
    </r>
    <r>
      <rPr>
        <i/>
        <sz val="11"/>
        <color theme="1"/>
        <rFont val="Arial"/>
        <family val="2"/>
      </rPr>
      <t xml:space="preserve"> Proceedings of AIED</t>
    </r>
    <r>
      <rPr>
        <sz val="11"/>
        <color theme="1"/>
        <rFont val="Arial"/>
        <family val="2"/>
      </rPr>
      <t>, 686-693.</t>
    </r>
  </si>
  <si>
    <r>
      <t xml:space="preserve">Person, N. K., Graesser, A. C., Bautista, L., Mathews, E. C., &amp; the Tutoring Research Group (2001). Evaluating student learning gains in two versions of AutoTutor. In J. D. Moore, C. L. Redfield, &amp; W. L. Johnson (Eds.) </t>
    </r>
    <r>
      <rPr>
        <i/>
        <sz val="11"/>
        <color theme="1"/>
        <rFont val="Arial"/>
        <family val="2"/>
      </rPr>
      <t>Artificial intelligence in education: AI-ED in the wired and wireless future</t>
    </r>
    <r>
      <rPr>
        <sz val="11"/>
        <color theme="1"/>
        <rFont val="Arial"/>
        <family val="2"/>
      </rPr>
      <t xml:space="preserve"> (pp. 286-293). Amsterdam, IOS Press.</t>
    </r>
  </si>
  <si>
    <r>
      <t xml:space="preserve">Mitrovic, A. (2003). An Intelligent SQL Tutor on the Web. </t>
    </r>
    <r>
      <rPr>
        <i/>
        <sz val="11"/>
        <color theme="1"/>
        <rFont val="Arial"/>
        <family val="2"/>
      </rPr>
      <t>International Journal of Artificial Intelligence in Education, 13</t>
    </r>
    <r>
      <rPr>
        <sz val="11"/>
        <color theme="1"/>
        <rFont val="Arial"/>
        <family val="2"/>
      </rPr>
      <t>(2-4), 171-195.</t>
    </r>
  </si>
  <si>
    <r>
      <t xml:space="preserve">Mitrovic, A., Suraweera, P., Martin, B., Weerasinghe, A. (2004). DB-suite: experiences with three intelligent, web-based database tutors. </t>
    </r>
    <r>
      <rPr>
        <i/>
        <sz val="11"/>
        <color theme="1"/>
        <rFont val="Arial"/>
        <family val="2"/>
      </rPr>
      <t>Journal of Interactive Learning Research, 15</t>
    </r>
    <r>
      <rPr>
        <sz val="11"/>
        <color theme="1"/>
        <rFont val="Arial"/>
        <family val="2"/>
      </rPr>
      <t>(4), 409-432.</t>
    </r>
  </si>
  <si>
    <r>
      <t xml:space="preserve">Graesser, A.C., Lu, S., Jackson, G.T., Mitchell, H., Ventura, M., Olney, A., &amp; Louwerse, M.M. (2004). AutoTutor: A tutor with dialogue in natural language. </t>
    </r>
    <r>
      <rPr>
        <i/>
        <sz val="11"/>
        <color theme="1"/>
        <rFont val="Arial"/>
        <family val="2"/>
      </rPr>
      <t>Behavioral Research Methods, Instruments, and Computers, 36</t>
    </r>
    <r>
      <rPr>
        <sz val="11"/>
        <color theme="1"/>
        <rFont val="Arial"/>
        <family val="2"/>
      </rPr>
      <t>, 180-193.</t>
    </r>
  </si>
  <si>
    <r>
      <t xml:space="preserve">Wang, N., Johnson, W.L., Rizzo, P., Shaw, E., &amp; Mayer, R.E. (2005). Experimental evaluation of polite interaction tactics for pedagogical agents. </t>
    </r>
    <r>
      <rPr>
        <i/>
        <sz val="11"/>
        <color theme="1"/>
        <rFont val="Arial"/>
        <family val="2"/>
      </rPr>
      <t>In Proceedings of IUI</t>
    </r>
    <r>
      <rPr>
        <sz val="11"/>
        <color theme="1"/>
        <rFont val="Arial"/>
        <family val="2"/>
      </rPr>
      <t>, 12-19.</t>
    </r>
  </si>
  <si>
    <r>
      <t xml:space="preserve">Mitrovic, A., &amp;Ohlsson, S. (1999). Evaluation of a constraint-based tutor for a database language. </t>
    </r>
    <r>
      <rPr>
        <i/>
        <sz val="11"/>
        <color theme="1"/>
        <rFont val="Arial"/>
        <family val="2"/>
      </rPr>
      <t>International Journal on Artificial Intelligence in Education, 10</t>
    </r>
    <r>
      <rPr>
        <sz val="11"/>
        <color theme="1"/>
        <rFont val="Arial"/>
        <family val="2"/>
      </rPr>
      <t>(3-4), 238-56.</t>
    </r>
  </si>
  <si>
    <r>
      <t>Mills-tettey, G.A., Mostow, J., Dias, M.B., Sweet, T.M., Belousov, S.M., Dias, M.F., &amp; Gong, H. (2010). Improving Child Literacy in Africa: Experiments with an Automated Reading Tutor.</t>
    </r>
    <r>
      <rPr>
        <i/>
        <sz val="11"/>
        <color theme="1"/>
        <rFont val="Arial"/>
        <family val="2"/>
      </rPr>
      <t xml:space="preserve"> Information Technologies and International Development, 6</t>
    </r>
    <r>
      <rPr>
        <sz val="11"/>
        <color theme="1"/>
        <rFont val="Arial"/>
        <family val="2"/>
      </rPr>
      <t>(2), 1-19.</t>
    </r>
  </si>
  <si>
    <r>
      <t xml:space="preserve">Ritter, S., Anderson, J.R., Koedinger, K.R., &amp; Corbett, A. (2007). Cognitive Tutor: Applied research in mathematics education. </t>
    </r>
    <r>
      <rPr>
        <i/>
        <sz val="11"/>
        <color theme="1"/>
        <rFont val="Arial"/>
        <family val="2"/>
      </rPr>
      <t>Psychonomic Bulletin &amp; Review, 14</t>
    </r>
    <r>
      <rPr>
        <sz val="11"/>
        <color theme="1"/>
        <rFont val="Arial"/>
        <family val="2"/>
      </rPr>
      <t>, 249-255.</t>
    </r>
  </si>
  <si>
    <r>
      <t xml:space="preserve">Veermans, K.H., de Jong, T., &amp; van Joolingen, W.R. (2000). Promoting self directed learning in simulation based discovery learning environments through intelligent support. </t>
    </r>
    <r>
      <rPr>
        <i/>
        <sz val="11"/>
        <color theme="1"/>
        <rFont val="Arial"/>
        <family val="2"/>
      </rPr>
      <t>Interactive Learning Environments, 8</t>
    </r>
    <r>
      <rPr>
        <sz val="11"/>
        <color theme="1"/>
        <rFont val="Arial"/>
        <family val="2"/>
      </rPr>
      <t>, 229-255.</t>
    </r>
  </si>
  <si>
    <r>
      <t xml:space="preserve">Lanzilotti, R., &amp; Roselli, T. (2007). An experimental evaluation of Logiocando, an intelligent tutoring hypermedia system. </t>
    </r>
    <r>
      <rPr>
        <i/>
        <sz val="11"/>
        <color theme="1"/>
        <rFont val="Arial"/>
        <family val="2"/>
      </rPr>
      <t>International Journal of Artificial Intelligence in Education, 17</t>
    </r>
    <r>
      <rPr>
        <sz val="11"/>
        <color theme="1"/>
        <rFont val="Arial"/>
        <family val="2"/>
      </rPr>
      <t>(1) , 41-56.</t>
    </r>
  </si>
  <si>
    <r>
      <t>Latham, A.M., Crockett, K.A., McLean, D.A., Edmonds, B., O'Shea, K. (2010). Oscar: An Intelligent Conversational Agent Tutor to Estimate Learning Styles. In</t>
    </r>
    <r>
      <rPr>
        <i/>
        <sz val="11"/>
        <color theme="1"/>
        <rFont val="Arial"/>
        <family val="2"/>
      </rPr>
      <t xml:space="preserve"> Proc. IEEE World Congress On Computational Intelligence</t>
    </r>
    <r>
      <rPr>
        <sz val="11"/>
        <color theme="1"/>
        <rFont val="Arial"/>
        <family val="2"/>
      </rPr>
      <t xml:space="preserve">. 2533-2540. </t>
    </r>
  </si>
  <si>
    <r>
      <t xml:space="preserve">D’Mello, S.K., Graesser, A.C., &amp; King, B. (2010). Toward spoken human-computer tutorial dialogues. </t>
    </r>
    <r>
      <rPr>
        <i/>
        <sz val="11"/>
        <color theme="1"/>
        <rFont val="Arial"/>
        <family val="2"/>
      </rPr>
      <t>Human Computer Interaction, 25</t>
    </r>
    <r>
      <rPr>
        <sz val="11"/>
        <color theme="1"/>
        <rFont val="Arial"/>
        <family val="2"/>
      </rPr>
      <t>(4), 289-323.</t>
    </r>
  </si>
  <si>
    <r>
      <t xml:space="preserve">Ramadhan, H.A. (2000). DISCOVER: An intelligent discovery programming system, </t>
    </r>
    <r>
      <rPr>
        <i/>
        <sz val="11"/>
        <color theme="1"/>
        <rFont val="Arial"/>
        <family val="2"/>
      </rPr>
      <t>Journal of Cybernetics &amp; Systems, 31</t>
    </r>
    <r>
      <rPr>
        <sz val="11"/>
        <color theme="1"/>
        <rFont val="Arial"/>
        <family val="2"/>
      </rPr>
      <t>(1), 87-114.</t>
    </r>
  </si>
  <si>
    <r>
      <t>Mitchell, C.M., &amp; Govindaraj, T. (1990). Design and Effectiveness of Intelligent Tutors for Operators of Complex Dynamic Systems: A Tutor Implementation for Satellite System Operators.</t>
    </r>
    <r>
      <rPr>
        <i/>
        <sz val="11"/>
        <color theme="1"/>
        <rFont val="Arial"/>
        <family val="2"/>
      </rPr>
      <t xml:space="preserve"> Interactive Learning Environments, 1</t>
    </r>
    <r>
      <rPr>
        <sz val="11"/>
        <color theme="1"/>
        <rFont val="Arial"/>
        <family val="2"/>
      </rPr>
      <t>(3), 193-229.</t>
    </r>
  </si>
  <si>
    <r>
      <t xml:space="preserve">Nicolson, R.I. (1990). Design and Evaluation of the SUMIT Intelligent Teaching Assistant for Arithmetic. </t>
    </r>
    <r>
      <rPr>
        <i/>
        <sz val="11"/>
        <color theme="1"/>
        <rFont val="Arial"/>
        <family val="2"/>
      </rPr>
      <t>Interactive Learning Environments, 1</t>
    </r>
    <r>
      <rPr>
        <sz val="11"/>
        <color theme="1"/>
        <rFont val="Arial"/>
        <family val="2"/>
      </rPr>
      <t>(4), 265-287.</t>
    </r>
  </si>
  <si>
    <r>
      <t>Milne, S., Cook, J., Shiu, E., &amp; McFadyen, A. (1997). Adapting to Learner Attributes: experiments using an adaptive tutoring system.</t>
    </r>
    <r>
      <rPr>
        <i/>
        <sz val="11"/>
        <color theme="1"/>
        <rFont val="Arial"/>
        <family val="2"/>
      </rPr>
      <t xml:space="preserve"> Educational Psychology, 17</t>
    </r>
    <r>
      <rPr>
        <sz val="11"/>
        <color theme="1"/>
        <rFont val="Arial"/>
        <family val="2"/>
      </rPr>
      <t>(1-2), 141-155.</t>
    </r>
  </si>
  <si>
    <r>
      <t xml:space="preserve">Koedinger, K.R., &amp; Anderson, J.R. (1998). Illustrating Principled Design: The Early Evolution of a Cognitive Tutor for Algebra Symbolization. </t>
    </r>
    <r>
      <rPr>
        <i/>
        <sz val="11"/>
        <color theme="1"/>
        <rFont val="Arial"/>
        <family val="2"/>
      </rPr>
      <t>Interactive Learning Environments, 5</t>
    </r>
    <r>
      <rPr>
        <sz val="11"/>
        <color theme="1"/>
        <rFont val="Arial"/>
        <family val="2"/>
      </rPr>
      <t>(1), 161-179.</t>
    </r>
  </si>
  <si>
    <r>
      <t xml:space="preserve">Lane, H.C., &amp; VanLehn, K. (2005). Teaching the tacit knowledge of programming to noviceswith natural language tutoring. </t>
    </r>
    <r>
      <rPr>
        <i/>
        <sz val="11"/>
        <color theme="1"/>
        <rFont val="Arial"/>
        <family val="2"/>
      </rPr>
      <t>Computer Science Education, 15</t>
    </r>
    <r>
      <rPr>
        <sz val="11"/>
        <color theme="1"/>
        <rFont val="Arial"/>
        <family val="2"/>
      </rPr>
      <t>(3), 183-201.</t>
    </r>
  </si>
  <si>
    <r>
      <t xml:space="preserve">Kenny, C., &amp; Pahl, C. (2009). Intelligent and adaptive tutoring for active learning and training environments. </t>
    </r>
    <r>
      <rPr>
        <i/>
        <sz val="11"/>
        <color theme="1"/>
        <rFont val="Arial"/>
        <family val="2"/>
      </rPr>
      <t>Interactive Learning Environments, 17</t>
    </r>
    <r>
      <rPr>
        <sz val="11"/>
        <color theme="1"/>
        <rFont val="Arial"/>
        <family val="2"/>
      </rPr>
      <t>(2), 181-195.</t>
    </r>
  </si>
  <si>
    <r>
      <t>Chambers, B., Abrami, P., Tucker, B., Slavin, R.E., Madden, N.A., Cheung, A., &amp; Gifford, R. (2008). Computer Assisted Tutoring in Success for All: Reading Outcomes for First Graders.</t>
    </r>
    <r>
      <rPr>
        <i/>
        <sz val="11"/>
        <color theme="1"/>
        <rFont val="Arial"/>
        <family val="2"/>
      </rPr>
      <t xml:space="preserve"> Journal of Research on Educational Effectiveness, 1</t>
    </r>
    <r>
      <rPr>
        <sz val="11"/>
        <color theme="1"/>
        <rFont val="Arial"/>
        <family val="2"/>
      </rPr>
      <t>(2), 120-137.</t>
    </r>
  </si>
  <si>
    <r>
      <t xml:space="preserve">Pane, J.F., McCaffrey, D.F., Slaughter, M.E., Steele, J.L., &amp; Ikemoto, G.S. (2010). An Experiment to Evaluate the Efficacy of Cognitive Tutor Geometry. </t>
    </r>
    <r>
      <rPr>
        <i/>
        <sz val="11"/>
        <color theme="1"/>
        <rFont val="Arial"/>
        <family val="2"/>
      </rPr>
      <t>Journal of Research on Educational Effectiveness, 3</t>
    </r>
    <r>
      <rPr>
        <sz val="11"/>
        <color theme="1"/>
        <rFont val="Arial"/>
        <family val="2"/>
      </rPr>
      <t>(3), 254-281.</t>
    </r>
  </si>
  <si>
    <r>
      <t xml:space="preserve">Noguez, J., Sucar, L.E., &amp; Espinosa, E.D. (2007). A Probabilistic Relational Student Model for Virtual Laboratories.  </t>
    </r>
    <r>
      <rPr>
        <i/>
        <sz val="11"/>
        <color theme="1"/>
        <rFont val="Arial"/>
        <family val="2"/>
      </rPr>
      <t>In Proceedings of User Modeling</t>
    </r>
    <r>
      <rPr>
        <sz val="11"/>
        <color theme="1"/>
        <rFont val="Arial"/>
        <family val="2"/>
      </rPr>
      <t>, 303-308.</t>
    </r>
  </si>
  <si>
    <r>
      <t xml:space="preserve">Poulsen, R., Wiemer-Hastings, P., &amp; Allbritton, D. (2007). Tutoring Bilingual Students with an Automated Reading Tutor that Listens. </t>
    </r>
    <r>
      <rPr>
        <i/>
        <sz val="11"/>
        <color theme="1"/>
        <rFont val="Arial"/>
        <family val="2"/>
      </rPr>
      <t>Journal of Educational Computing Research, 36</t>
    </r>
    <r>
      <rPr>
        <sz val="11"/>
        <color theme="1"/>
        <rFont val="Arial"/>
        <family val="2"/>
      </rPr>
      <t>(2), 191-221.</t>
    </r>
  </si>
  <si>
    <r>
      <t xml:space="preserve">Stottler, R.H. &amp; Ramachandran, S. (1999). A Case-Based Reasoning Approach to Internet Intelligent Tutoring Systems (ITS) and ITS Authoring. </t>
    </r>
    <r>
      <rPr>
        <i/>
        <sz val="11"/>
        <color theme="1"/>
        <rFont val="Arial"/>
        <family val="2"/>
      </rPr>
      <t>In Proceedings of FLAIRS Conference,</t>
    </r>
    <r>
      <rPr>
        <sz val="11"/>
        <color theme="1"/>
        <rFont val="Arial"/>
        <family val="2"/>
      </rPr>
      <t>181-186.</t>
    </r>
  </si>
  <si>
    <r>
      <t xml:space="preserve">McLaren, B.M., Lim, S., Yaron, D., &amp; Koedinger, K.R. (2007). Can a Polite Intelligent Tutoring System Lead to Improved Learning Outside of the Lab?. In </t>
    </r>
    <r>
      <rPr>
        <i/>
        <sz val="11"/>
        <color theme="1"/>
        <rFont val="Arial"/>
        <family val="2"/>
      </rPr>
      <t>Proceedings of AIED</t>
    </r>
    <r>
      <rPr>
        <sz val="11"/>
        <color theme="1"/>
        <rFont val="Arial"/>
        <family val="2"/>
      </rPr>
      <t xml:space="preserve">, 433-440. </t>
    </r>
  </si>
  <si>
    <r>
      <t xml:space="preserve">Aleven, V., Ogan, A., Popescu, O., Torrey, C., &amp; Koedinger, K.R. (2004). Evaluating the Effectiveness of a Tutorial Dialogue System for Self-Explanation. In </t>
    </r>
    <r>
      <rPr>
        <i/>
        <sz val="11"/>
        <color theme="1"/>
        <rFont val="Arial"/>
        <family val="2"/>
      </rPr>
      <t>Proceedings of Intelligent Tutoring Systems</t>
    </r>
    <r>
      <rPr>
        <sz val="11"/>
        <color theme="1"/>
        <rFont val="Arial"/>
        <family val="2"/>
      </rPr>
      <t>, 443-454.</t>
    </r>
  </si>
  <si>
    <r>
      <t xml:space="preserve">Lanzilotti, R., Roselli, T. (2007). An Experimental Evaluation of Logiocando, an Intelligent Tutoring Hypermedia System. </t>
    </r>
    <r>
      <rPr>
        <i/>
        <sz val="11"/>
        <color theme="1"/>
        <rFont val="Arial"/>
        <family val="2"/>
      </rPr>
      <t>International Journal of Artificial Intelligence in Education, 17</t>
    </r>
    <r>
      <rPr>
        <sz val="11"/>
        <color theme="1"/>
        <rFont val="Arial"/>
        <family val="2"/>
      </rPr>
      <t>(1), 41-56.</t>
    </r>
  </si>
  <si>
    <r>
      <t xml:space="preserve">Mitrovic, A. (2003). An Intelligent SQL Tutor on the Web. In </t>
    </r>
    <r>
      <rPr>
        <i/>
        <sz val="11"/>
        <color theme="1"/>
        <rFont val="Arial"/>
        <family val="2"/>
      </rPr>
      <t>Proceedings of I. J. Artificial Intelligence in Education</t>
    </r>
    <r>
      <rPr>
        <sz val="11"/>
        <color theme="1"/>
        <rFont val="Arial"/>
        <family val="2"/>
      </rPr>
      <t xml:space="preserve">, 173-197. </t>
    </r>
  </si>
  <si>
    <r>
      <t xml:space="preserve">Suraweera, P., Mitrovic, A. (2004). An intelligent tutoring system for entity relationship modelling. </t>
    </r>
    <r>
      <rPr>
        <i/>
        <sz val="11"/>
        <color theme="1"/>
        <rFont val="Arial"/>
        <family val="2"/>
      </rPr>
      <t>International Journal of Artificial Intelligence in Education (IJAIED), 14</t>
    </r>
    <r>
      <rPr>
        <sz val="11"/>
        <color theme="1"/>
        <rFont val="Arial"/>
        <family val="2"/>
      </rPr>
      <t>(3-4), 375-417.</t>
    </r>
  </si>
  <si>
    <r>
      <t xml:space="preserve">Schulze, K.G., Shelby, R.N., Treacy, D.J., Wintersgill, M.C., VanLehn, K., &amp; Gertner, A. (2000). Andes: An intelligent tutor for classical physics. </t>
    </r>
    <r>
      <rPr>
        <i/>
        <sz val="11"/>
        <color theme="1"/>
        <rFont val="Arial"/>
        <family val="2"/>
      </rPr>
      <t>The Journal of Electronic Publishing, University of Michigan Press, Ann Arbor, MI, 6</t>
    </r>
    <r>
      <rPr>
        <sz val="11"/>
        <color theme="1"/>
        <rFont val="Arial"/>
        <family val="2"/>
      </rPr>
      <t>(1).</t>
    </r>
  </si>
  <si>
    <r>
      <t xml:space="preserve">VanLehn, K., Lynch, C., Schulze, K., Shapiro, J.A., Shelby, R., Taylor, L., Treacy, D., Weinstein, A., &amp; Wintersgill, M. (2005). </t>
    </r>
    <r>
      <rPr>
        <i/>
        <sz val="11"/>
        <color theme="1"/>
        <rFont val="Arial"/>
        <family val="2"/>
      </rPr>
      <t>The Andes Physics Tutoring System: Lessons Learned.  In Proceedings of I. J. Artificial Intelligence in Education</t>
    </r>
    <r>
      <rPr>
        <sz val="11"/>
        <color theme="1"/>
        <rFont val="Arial"/>
        <family val="2"/>
      </rPr>
      <t xml:space="preserve">, 147-204. </t>
    </r>
  </si>
  <si>
    <r>
      <t xml:space="preserve">Mitrovic, A., Martin, B., Suraweera, P., Zakharov, K., Milik, N., Holland, J., McGuigan, N. (2009). ASPIRE: An Authoring System and Deployment Environment for Constraint-Based Tutors. </t>
    </r>
    <r>
      <rPr>
        <i/>
        <sz val="11"/>
        <color theme="1"/>
        <rFont val="Arial"/>
        <family val="2"/>
      </rPr>
      <t>International Journal on Artificial Intelligence in Education, 19</t>
    </r>
    <r>
      <rPr>
        <sz val="11"/>
        <color theme="1"/>
        <rFont val="Arial"/>
        <family val="2"/>
      </rPr>
      <t>(2), 155-188.</t>
    </r>
  </si>
  <si>
    <r>
      <t xml:space="preserve">Bosseler, A., &amp; Massaro, D.W. (2003). Development and evaluation of a computer-animated tutor for vocabulary and language learning in children with autism. </t>
    </r>
    <r>
      <rPr>
        <i/>
        <sz val="11"/>
        <color theme="1"/>
        <rFont val="Arial"/>
        <family val="2"/>
      </rPr>
      <t>Journal of Autism and Developmental Disorders, 33</t>
    </r>
    <r>
      <rPr>
        <sz val="11"/>
        <color theme="1"/>
        <rFont val="Arial"/>
        <family val="2"/>
      </rPr>
      <t>(6), 653-672.</t>
    </r>
  </si>
  <si>
    <r>
      <t xml:space="preserve">Martin, B., Mitrovic, A. (2002). Automatic Problem Generation in Constraint-Based Tutors. </t>
    </r>
    <r>
      <rPr>
        <i/>
        <sz val="11"/>
        <color theme="1"/>
        <rFont val="Arial"/>
        <family val="2"/>
      </rPr>
      <t>Biarritz, France: 6th International Conference on Intelligent Tutoring Systems (ITS 2002), 2-7 Jun 2002. Lecture Notes in Computer Science</t>
    </r>
    <r>
      <rPr>
        <sz val="11"/>
        <color theme="1"/>
        <rFont val="Arial"/>
        <family val="2"/>
      </rPr>
      <t>, 2363, 388-398.</t>
    </r>
  </si>
  <si>
    <r>
      <t xml:space="preserve">Graesser, A.C., Chipman, P., Haynes, B.C., &amp; Olney, A. (2005) AutoTutor: An intelligent tutoring system with mixed-initiative dialogue. </t>
    </r>
    <r>
      <rPr>
        <i/>
        <sz val="11"/>
        <color theme="1"/>
        <rFont val="Arial"/>
        <family val="2"/>
      </rPr>
      <t>IEEE Transactions in Education</t>
    </r>
    <r>
      <rPr>
        <sz val="11"/>
        <color theme="1"/>
        <rFont val="Arial"/>
        <family val="2"/>
      </rPr>
      <t>, 48, 612–618.</t>
    </r>
  </si>
  <si>
    <r>
      <t xml:space="preserve">Eugenio, B.D., Fossati, D., Haller, S., Yu, D., &amp; Glass, M. (2008). Be Brief, And They Shall Learn: Generating Concise Language Feedback for a Computer Tutor. </t>
    </r>
    <r>
      <rPr>
        <i/>
        <sz val="11"/>
        <color theme="1"/>
        <rFont val="Arial"/>
        <family val="2"/>
      </rPr>
      <t>I. J. Artificial Intelligence in Education, 18</t>
    </r>
    <r>
      <rPr>
        <sz val="11"/>
        <color theme="1"/>
        <rFont val="Arial"/>
        <family val="2"/>
      </rPr>
      <t>(4), 317-345.</t>
    </r>
  </si>
  <si>
    <r>
      <t xml:space="preserve">Schiaffino, S., Garcia, P., Amandi, A. (2008). eTeacher: Providing personalized assistance to e-learning students. </t>
    </r>
    <r>
      <rPr>
        <i/>
        <sz val="11"/>
        <color theme="1"/>
        <rFont val="Arial"/>
        <family val="2"/>
      </rPr>
      <t>Computers and Education, 51</t>
    </r>
    <r>
      <rPr>
        <sz val="11"/>
        <color theme="1"/>
        <rFont val="Arial"/>
        <family val="2"/>
      </rPr>
      <t>(4), 1744-1754.</t>
    </r>
  </si>
  <si>
    <r>
      <t xml:space="preserve">Weerasinghe, A., Mitrovic, A., Ziji, M.V., Martin, B. (2010). Evaluating the Effectiveness of Adaptive Tutorial Dialogues in EER-Tutor. In </t>
    </r>
    <r>
      <rPr>
        <i/>
        <sz val="11"/>
        <color theme="1"/>
        <rFont val="Arial"/>
        <family val="2"/>
      </rPr>
      <t>Proceedings of the 18th International Conference on Computers in Education</t>
    </r>
    <r>
      <rPr>
        <sz val="11"/>
        <color theme="1"/>
        <rFont val="Arial"/>
        <family val="2"/>
      </rPr>
      <t xml:space="preserve">, 33-40. </t>
    </r>
  </si>
  <si>
    <r>
      <t xml:space="preserve">Hwang, G. (2003). A conceptual map model for developing intelligent tutoring systems. In </t>
    </r>
    <r>
      <rPr>
        <i/>
        <sz val="11"/>
        <color theme="1"/>
        <rFont val="Arial"/>
        <family val="2"/>
      </rPr>
      <t>Proceedings of Computers &amp; Education</t>
    </r>
    <r>
      <rPr>
        <sz val="11"/>
        <color theme="1"/>
        <rFont val="Arial"/>
        <family val="2"/>
      </rPr>
      <t>, 217-235.</t>
    </r>
  </si>
  <si>
    <r>
      <t xml:space="preserve">Eggert, A.A., Middlecamp, C.H., &amp; Jacob, A.T. (1992). CHEMPROF: "The Chemical Literacy Problem".  In </t>
    </r>
    <r>
      <rPr>
        <i/>
        <sz val="11"/>
        <color theme="1"/>
        <rFont val="Arial"/>
        <family val="2"/>
      </rPr>
      <t>Proceedings of Intelligent Tutoring Systems</t>
    </r>
    <r>
      <rPr>
        <sz val="11"/>
        <color theme="1"/>
        <rFont val="Arial"/>
        <family val="2"/>
      </rPr>
      <t xml:space="preserve">, 669-676. </t>
    </r>
  </si>
  <si>
    <r>
      <t xml:space="preserve">Lester, J.C., Converse, S.A., Kahler, S.H., Barlow, S.T., Stone, B.A., &amp; Bhogal, R.S. (1997). The Persona Effect: Affective Impact of Animated Pedagogical Agents. In </t>
    </r>
    <r>
      <rPr>
        <i/>
        <sz val="11"/>
        <color theme="1"/>
        <rFont val="Arial"/>
        <family val="2"/>
      </rPr>
      <t>Proceedings of CHI</t>
    </r>
    <r>
      <rPr>
        <sz val="11"/>
        <color theme="1"/>
        <rFont val="Arial"/>
        <family val="2"/>
      </rPr>
      <t xml:space="preserve">, 359-366. </t>
    </r>
  </si>
  <si>
    <r>
      <t xml:space="preserve">Clarebout, G., Elen, J., (2007). In search of pedagogical agents' modality and dialogue effects in open learning environments. </t>
    </r>
    <r>
      <rPr>
        <i/>
        <sz val="11"/>
        <color theme="1"/>
        <rFont val="Arial"/>
        <family val="2"/>
      </rPr>
      <t>E-Journal of Instructional Science and Technology, 10</t>
    </r>
    <r>
      <rPr>
        <sz val="11"/>
        <color theme="1"/>
        <rFont val="Arial"/>
        <family val="2"/>
      </rPr>
      <t>(1).</t>
    </r>
  </si>
  <si>
    <r>
      <t xml:space="preserve">Wheeler, J.L., &amp; Regian, J.W. (1999). The Use of a Cognitive Tutoring System in the Improvement of the Abstract Reasoning Component of Word Problem Solving. </t>
    </r>
    <r>
      <rPr>
        <i/>
        <sz val="11"/>
        <color theme="1"/>
        <rFont val="Arial"/>
        <family val="2"/>
      </rPr>
      <t>Computers in Human Behavior, 15</t>
    </r>
    <r>
      <rPr>
        <sz val="11"/>
        <color theme="1"/>
        <rFont val="Arial"/>
        <family val="2"/>
      </rPr>
      <t>, 243-254.</t>
    </r>
  </si>
  <si>
    <r>
      <t xml:space="preserve">VanLehn, K., Graesser, A. C., Jackson, G. T., Jordan, P., Olney, A., &amp; Rose, C. P. (2007). When are tutorial dialogues more effective than reading? </t>
    </r>
    <r>
      <rPr>
        <i/>
        <sz val="11"/>
        <color theme="1"/>
        <rFont val="Arial"/>
        <family val="2"/>
      </rPr>
      <t>Cognitive Science, 31</t>
    </r>
    <r>
      <rPr>
        <sz val="11"/>
        <color theme="1"/>
        <rFont val="Arial"/>
        <family val="2"/>
      </rPr>
      <t>(1), 3–62.</t>
    </r>
  </si>
  <si>
    <r>
      <t>Suebnukarn, S., &amp; Haddawy, P. (2007). COMET: A Collaborative Tutoring System for Medical Problem-Based Learning,</t>
    </r>
    <r>
      <rPr>
        <i/>
        <sz val="11"/>
        <color theme="1"/>
        <rFont val="Arial"/>
        <family val="2"/>
      </rPr>
      <t xml:space="preserve"> IEEE Intelligent Systems, 22</t>
    </r>
    <r>
      <rPr>
        <sz val="11"/>
        <color theme="1"/>
        <rFont val="Arial"/>
        <family val="2"/>
      </rPr>
      <t>(4), 70-77.</t>
    </r>
  </si>
  <si>
    <r>
      <t xml:space="preserve">Kim, Y., &amp; Baylor, A. L. (2006). Pedagogical agents as learning companions: the role of agent competency and type of interaction. </t>
    </r>
    <r>
      <rPr>
        <i/>
        <sz val="11"/>
        <color theme="1"/>
        <rFont val="Arial"/>
        <family val="2"/>
      </rPr>
      <t>Etr&amp;D-Educ. Technol. Res. Dev. 54</t>
    </r>
    <r>
      <rPr>
        <sz val="11"/>
        <color theme="1"/>
        <rFont val="Arial"/>
        <family val="2"/>
      </rPr>
      <t>, 223–243.</t>
    </r>
  </si>
  <si>
    <r>
      <t xml:space="preserve">Chambers, B., Abrami, P.C., Tucker, B., Slavin, R.E., Madden, N.A., Cheung, A., &amp; Gifford, R. (2008). Computer-assisted tutoring in Success for All: Reading outcomes for First Graders. </t>
    </r>
    <r>
      <rPr>
        <i/>
        <sz val="11"/>
        <color theme="1"/>
        <rFont val="Arial"/>
        <family val="2"/>
      </rPr>
      <t>Journal for Research on Educational Effectiveness, 1</t>
    </r>
    <r>
      <rPr>
        <sz val="11"/>
        <color theme="1"/>
        <rFont val="Arial"/>
        <family val="2"/>
      </rPr>
      <t>(2), 120-137.</t>
    </r>
  </si>
  <si>
    <r>
      <t xml:space="preserve">Murray, M., &amp; Tenenbaum, G. (2010). Computerized Pedagogical Agents as an Educational Means for Developing Physical Self-Efficacy and Encouraging Activity in Youth. </t>
    </r>
    <r>
      <rPr>
        <i/>
        <sz val="11"/>
        <color theme="1"/>
        <rFont val="Arial"/>
        <family val="2"/>
      </rPr>
      <t>Journal of Educational Computing Research, 42</t>
    </r>
    <r>
      <rPr>
        <sz val="11"/>
        <color theme="1"/>
        <rFont val="Arial"/>
        <family val="2"/>
      </rPr>
      <t>(3), 267-283.</t>
    </r>
  </si>
  <si>
    <r>
      <t>Smith, P.J., Obradovich, J.H., Guerlain, S.A., Rudmann, S., Strohm, P., Smith, J.W., Svirbely, J., &amp; Sachs, L. (1998). Design concepts underlying the use of an expert system to teach diagnostic reasoning for antibody identification.</t>
    </r>
    <r>
      <rPr>
        <i/>
        <sz val="11"/>
        <color theme="1"/>
        <rFont val="Arial"/>
        <family val="2"/>
      </rPr>
      <t xml:space="preserve"> Proceedings of the 1998 IEEE Conference on Systems, Man and Cybernetics</t>
    </r>
    <r>
      <rPr>
        <sz val="11"/>
        <color theme="1"/>
        <rFont val="Arial"/>
        <family val="2"/>
      </rPr>
      <t xml:space="preserve">, 932-936. </t>
    </r>
  </si>
  <si>
    <r>
      <t xml:space="preserve">Xu, L., Varadharajan, V., Maravich, J., Tongia, R., &amp; Mostow, J. (2007). DeSIGN: An Intelligent Tutor to Teach American Sign Language. </t>
    </r>
    <r>
      <rPr>
        <i/>
        <sz val="11"/>
        <color theme="1"/>
        <rFont val="Arial"/>
        <family val="2"/>
      </rPr>
      <t>Department of Engineering and Public Policy</t>
    </r>
    <r>
      <rPr>
        <sz val="11"/>
        <color theme="1"/>
        <rFont val="Arial"/>
        <family val="2"/>
      </rPr>
      <t>, 121.</t>
    </r>
  </si>
  <si>
    <r>
      <t xml:space="preserve">Baylor, A.L., &amp; Kim, S. (2009). Designing nonverbal communication for pedagogical agents: When less is more. </t>
    </r>
    <r>
      <rPr>
        <i/>
        <sz val="11"/>
        <color theme="1"/>
        <rFont val="Arial"/>
        <family val="2"/>
      </rPr>
      <t>Computers in Human Behavior, 25</t>
    </r>
    <r>
      <rPr>
        <sz val="11"/>
        <color theme="1"/>
        <rFont val="Arial"/>
        <family val="2"/>
      </rPr>
      <t>(2), 450-457.</t>
    </r>
  </si>
  <si>
    <r>
      <t>Kerner, J.T. &amp; Freedman, R.S. (1990). Developing Intelligent Tutoring Systems with a Hypermedia Object-Based Intelligent Educator (HOBIE). In</t>
    </r>
    <r>
      <rPr>
        <i/>
        <sz val="11"/>
        <color theme="1"/>
        <rFont val="Arial"/>
        <family val="2"/>
      </rPr>
      <t xml:space="preserve"> Proceedings of IEA/AIE , 2</t>
    </r>
    <r>
      <rPr>
        <sz val="11"/>
        <color theme="1"/>
        <rFont val="Arial"/>
        <family val="2"/>
      </rPr>
      <t xml:space="preserve">, 890-897. </t>
    </r>
  </si>
  <si>
    <r>
      <t xml:space="preserve">Ramadhan, H.A. (2000). Discover: an Intelligent Discovery Programming System. </t>
    </r>
    <r>
      <rPr>
        <i/>
        <sz val="11"/>
        <color theme="1"/>
        <rFont val="Arial"/>
        <family val="2"/>
      </rPr>
      <t>Cybernetics and Systems, 31</t>
    </r>
    <r>
      <rPr>
        <sz val="11"/>
        <color theme="1"/>
        <rFont val="Arial"/>
        <family val="2"/>
      </rPr>
      <t>(1), 87-114.</t>
    </r>
  </si>
  <si>
    <r>
      <t xml:space="preserve">D'Mello, S.K., King, B.G., Chipman, P. &amp; Graesser, A. C. (2010). Towards Spoken Human-Computer Tutorial Dialogues. </t>
    </r>
    <r>
      <rPr>
        <i/>
        <sz val="11"/>
        <color theme="1"/>
        <rFont val="Arial"/>
        <family val="2"/>
      </rPr>
      <t>Humam-Computer Interaction, 25</t>
    </r>
    <r>
      <rPr>
        <sz val="11"/>
        <color theme="1"/>
        <rFont val="Arial"/>
        <family val="2"/>
      </rPr>
      <t>(4), 289-323.</t>
    </r>
  </si>
  <si>
    <r>
      <t xml:space="preserve">Andre, E., Rist, T., &amp; Muller, J. (1999). Employing ai methods to control the behavior of animated interface agents. </t>
    </r>
    <r>
      <rPr>
        <i/>
        <sz val="11"/>
        <color theme="1"/>
        <rFont val="Arial"/>
        <family val="2"/>
      </rPr>
      <t>Applied Artificial Intelligence, 13</t>
    </r>
    <r>
      <rPr>
        <sz val="11"/>
        <color theme="1"/>
        <rFont val="Arial"/>
        <family val="2"/>
      </rPr>
      <t>(4-5), 415-448</t>
    </r>
  </si>
  <si>
    <r>
      <t xml:space="preserve">Pinkwart, N., Ashley, K., Lynch, C., &amp; Aleven, V. (2009). Evaluating an Intelligent Tutoring System for Making Legal Arguments with Hypotheticals. In </t>
    </r>
    <r>
      <rPr>
        <i/>
        <sz val="11"/>
        <color theme="1"/>
        <rFont val="Arial"/>
        <family val="2"/>
      </rPr>
      <t>Proceedings of I. J. Artificial Intelligence in Education, 19</t>
    </r>
    <r>
      <rPr>
        <sz val="11"/>
        <color theme="1"/>
        <rFont val="Arial"/>
        <family val="2"/>
      </rPr>
      <t xml:space="preserve">, 401-424. </t>
    </r>
  </si>
  <si>
    <r>
      <t xml:space="preserve">Jeremić, Z., Jovanović, J., &amp; Gašević, D. (2009). Evaluating an Intelligent Tutoring System for Design Patterns: the DEPTHS Experience. </t>
    </r>
    <r>
      <rPr>
        <i/>
        <sz val="11"/>
        <color theme="1"/>
        <rFont val="Arial"/>
        <family val="2"/>
      </rPr>
      <t>Educational Technology &amp; Society, 12</t>
    </r>
    <r>
      <rPr>
        <sz val="11"/>
        <color theme="1"/>
        <rFont val="Arial"/>
        <family val="2"/>
      </rPr>
      <t>(2), 111-130.</t>
    </r>
  </si>
  <si>
    <r>
      <t>Abu-Naser, S.S. (2009). Evaluating the effectiveness of the CPP-tutor, an intelligent tutoring system for students learning to program in C++.</t>
    </r>
    <r>
      <rPr>
        <i/>
        <sz val="11"/>
        <color theme="1"/>
        <rFont val="Arial"/>
        <family val="2"/>
      </rPr>
      <t xml:space="preserve"> Journal of Applied Sciences Research, 5</t>
    </r>
    <r>
      <rPr>
        <sz val="11"/>
        <color theme="1"/>
        <rFont val="Arial"/>
        <family val="2"/>
      </rPr>
      <t>(1), 109-114.</t>
    </r>
  </si>
  <si>
    <r>
      <t xml:space="preserve">Moundridou, M., &amp; Virvou, M. (2002). Evaluating the persona effect of an interface agent in a tutoring system. </t>
    </r>
    <r>
      <rPr>
        <i/>
        <sz val="11"/>
        <color theme="1"/>
        <rFont val="Arial"/>
        <family val="2"/>
      </rPr>
      <t>Journal of Computer Assisted Learning, 18</t>
    </r>
    <r>
      <rPr>
        <sz val="11"/>
        <color theme="1"/>
        <rFont val="Arial"/>
        <family val="2"/>
      </rPr>
      <t>, 253-261</t>
    </r>
  </si>
  <si>
    <r>
      <t xml:space="preserve">Graesser, A.C., Moongee, J., &amp; David, D. (2008). Agent Technologies Designed to Facilitate Interactive Knowledge Construction. </t>
    </r>
    <r>
      <rPr>
        <i/>
        <sz val="11"/>
        <color theme="1"/>
        <rFont val="Arial"/>
        <family val="2"/>
      </rPr>
      <t>Discourse Processes, 45</t>
    </r>
    <r>
      <rPr>
        <sz val="11"/>
        <color theme="1"/>
        <rFont val="Arial"/>
        <family val="2"/>
      </rPr>
      <t>(4), 298-322.</t>
    </r>
  </si>
  <si>
    <r>
      <t xml:space="preserve">Graesser, A.C., Wiley, J., Goldman, S.R., O'Reilly, T., Jeon, M., &amp; McDaniel, B. (2007). A SEEK Web Tutor: Fostering a critical stance while exploring the causes of volcanic eruption. </t>
    </r>
    <r>
      <rPr>
        <i/>
        <sz val="11"/>
        <color theme="1"/>
        <rFont val="Arial"/>
        <family val="2"/>
      </rPr>
      <t>Metacognition and Learning, 2</t>
    </r>
    <r>
      <rPr>
        <sz val="11"/>
        <color theme="1"/>
        <rFont val="Arial"/>
        <family val="2"/>
      </rPr>
      <t>(2-3), 89-105.</t>
    </r>
  </si>
  <si>
    <r>
      <t xml:space="preserve">Graff, M., Mayer, P. &amp; Lebens, M. (2008). Evaluating a web based intelligent tutoring system for mathematics at German lower secondary schools. </t>
    </r>
    <r>
      <rPr>
        <i/>
        <sz val="11"/>
        <color theme="1"/>
        <rFont val="Arial"/>
        <family val="2"/>
      </rPr>
      <t>Education and Information Technologies, 13</t>
    </r>
    <r>
      <rPr>
        <sz val="11"/>
        <color theme="1"/>
        <rFont val="Arial"/>
        <family val="2"/>
      </rPr>
      <t>(3), 211-230.</t>
    </r>
  </si>
  <si>
    <r>
      <t>Aist, G. (2002). Helping Children Learn Vocabulary During Computer-Assisted Oral Reading.</t>
    </r>
    <r>
      <rPr>
        <i/>
        <sz val="11"/>
        <color theme="1"/>
        <rFont val="Arial"/>
        <family val="2"/>
      </rPr>
      <t xml:space="preserve"> Educational Technology and Society, 5</t>
    </r>
    <r>
      <rPr>
        <sz val="11"/>
        <color theme="1"/>
        <rFont val="Arial"/>
        <family val="2"/>
      </rPr>
      <t>(2).</t>
    </r>
  </si>
  <si>
    <r>
      <t xml:space="preserve">Roll, I., Aleven, V., McLaren, B.M., Ryu, E., Baker, R.S.J.D., &amp; Koedinger, K.R. (2006). The Help Tutor: Does Metacognitive Feedback Improve Students' Help-Seeking Actions, Skills and Learning?. In </t>
    </r>
    <r>
      <rPr>
        <i/>
        <sz val="11"/>
        <color theme="1"/>
        <rFont val="Arial"/>
        <family val="2"/>
      </rPr>
      <t>Proceedings of Intelligent Tutoring Systems</t>
    </r>
    <r>
      <rPr>
        <sz val="11"/>
        <color theme="1"/>
        <rFont val="Arial"/>
        <family val="2"/>
      </rPr>
      <t>, 360-369.</t>
    </r>
  </si>
  <si>
    <r>
      <t xml:space="preserve">Heffernan, N., Koedinger, K.R., &amp; Razzaq, L. (2008). Expanding the model-tracing architecture: A 3rd generation intelligent tutor for Algebra symbolization. </t>
    </r>
    <r>
      <rPr>
        <i/>
        <sz val="11"/>
        <color theme="1"/>
        <rFont val="Arial"/>
        <family val="2"/>
      </rPr>
      <t>The International Journal of Artificial Intelligence in Education, 18</t>
    </r>
    <r>
      <rPr>
        <sz val="11"/>
        <color theme="1"/>
        <rFont val="Arial"/>
        <family val="2"/>
      </rPr>
      <t>(2), 153-178.</t>
    </r>
  </si>
  <si>
    <r>
      <t xml:space="preserve">Chien, T.C., Yunus, A.S.M., Ali, W.Z.W., &amp; Bakar, A.R. (2008). The effect of an intelligent tutoring system (ITS) on student achievement in algebraic expression. </t>
    </r>
    <r>
      <rPr>
        <i/>
        <sz val="11"/>
        <color theme="1"/>
        <rFont val="Arial"/>
        <family val="2"/>
      </rPr>
      <t>International Journal of Instruction, 1</t>
    </r>
    <r>
      <rPr>
        <sz val="11"/>
        <color theme="1"/>
        <rFont val="Arial"/>
        <family val="2"/>
      </rPr>
      <t>(2), 25-38.</t>
    </r>
  </si>
  <si>
    <r>
      <t xml:space="preserve">Michael, J., Rovick, A., Glass, M., Zhou, Y., &amp; Evens, M. (2003). Learning from a Computer Tutor with Natural Language Capabilities. </t>
    </r>
    <r>
      <rPr>
        <i/>
        <sz val="11"/>
        <color theme="1"/>
        <rFont val="Arial"/>
        <family val="2"/>
      </rPr>
      <t>Interactive Learning Environments, 11</t>
    </r>
    <r>
      <rPr>
        <sz val="11"/>
        <color theme="1"/>
        <rFont val="Arial"/>
        <family val="2"/>
      </rPr>
      <t>(3), 233-262.</t>
    </r>
  </si>
  <si>
    <r>
      <t xml:space="preserve">McNamara, D.S., O'Reilly, T.P., Best, R.M., &amp; Ozuru, Y. (2006). Improving adolescent students reading comprehension with iSTART. </t>
    </r>
    <r>
      <rPr>
        <i/>
        <sz val="11"/>
        <color theme="1"/>
        <rFont val="Arial"/>
        <family val="2"/>
      </rPr>
      <t>Journal of Educational Computing Research, 34</t>
    </r>
    <r>
      <rPr>
        <sz val="11"/>
        <color theme="1"/>
        <rFont val="Arial"/>
        <family val="2"/>
      </rPr>
      <t>(2) 147-171.</t>
    </r>
  </si>
  <si>
    <r>
      <t xml:space="preserve">Nagata, N. (1993). Intelligent computer feedback for second language instruction. </t>
    </r>
    <r>
      <rPr>
        <i/>
        <sz val="11"/>
        <color theme="1"/>
        <rFont val="Arial"/>
        <family val="2"/>
      </rPr>
      <t>The Modern Language Journal, 77</t>
    </r>
    <r>
      <rPr>
        <sz val="11"/>
        <color theme="1"/>
        <rFont val="Arial"/>
        <family val="2"/>
      </rPr>
      <t>(3) ,330-339.</t>
    </r>
  </si>
  <si>
    <r>
      <t xml:space="preserve">Mitrovic, A., Martin, B. &amp; Suraweera, P. (2007). Intelligent Tutors for all: The Constraint-based Approach. </t>
    </r>
    <r>
      <rPr>
        <i/>
        <sz val="11"/>
        <color theme="1"/>
        <rFont val="Arial"/>
        <family val="2"/>
      </rPr>
      <t>IEEE Intelligent Systems, 22</t>
    </r>
    <r>
      <rPr>
        <sz val="11"/>
        <color theme="1"/>
        <rFont val="Arial"/>
        <family val="2"/>
      </rPr>
      <t>(4), 38-45.</t>
    </r>
  </si>
  <si>
    <r>
      <t>Ogan, A., Aleven, V., Kim, J., &amp; Jones. C. (2010). Intercultural Negotiation with Virtual Humans: The Effect of Social Goals on Gameplay and Learning.</t>
    </r>
    <r>
      <rPr>
        <i/>
        <sz val="11"/>
        <color theme="1"/>
        <rFont val="Arial"/>
        <family val="2"/>
      </rPr>
      <t xml:space="preserve"> Intelligent Tutoring Systems</t>
    </r>
    <r>
      <rPr>
        <sz val="11"/>
        <color theme="1"/>
        <rFont val="Arial"/>
        <family val="2"/>
      </rPr>
      <t>, (1), 174-183.</t>
    </r>
  </si>
  <si>
    <r>
      <t xml:space="preserve">McNamara, D.S. Levinstein, I.B. &amp; Boonthum, C. (2003). iSTART: Interactive Strategy Trainer for Active Reading and Thinking. Submitted to </t>
    </r>
    <r>
      <rPr>
        <i/>
        <sz val="11"/>
        <color theme="1"/>
        <rFont val="Arial"/>
        <family val="2"/>
      </rPr>
      <t>Behavioral Research Methods, Instruments, and Computers, 36</t>
    </r>
    <r>
      <rPr>
        <sz val="11"/>
        <color theme="1"/>
        <rFont val="Arial"/>
        <family val="2"/>
      </rPr>
      <t xml:space="preserve">, 222-233. </t>
    </r>
  </si>
  <si>
    <r>
      <t xml:space="preserve">Razzaq, L.M. &amp; Heffernan, N.T. (2004). Tutorial Dialog in an Equation Solving Intelligent Tutoring System. </t>
    </r>
    <r>
      <rPr>
        <i/>
        <sz val="11"/>
        <color theme="1"/>
        <rFont val="Arial"/>
        <family val="2"/>
      </rPr>
      <t>In Proceedings of Intelligent Tutoring Systems</t>
    </r>
    <r>
      <rPr>
        <sz val="11"/>
        <color theme="1"/>
        <rFont val="Arial"/>
        <family val="2"/>
      </rPr>
      <t xml:space="preserve">, 851-853. </t>
    </r>
  </si>
  <si>
    <r>
      <t xml:space="preserve">Kim, Y., Baylor, A.L., &amp; Shen, E. (2007). Pedagogical agents as learning companions: the impact of agent emotion and gender. </t>
    </r>
    <r>
      <rPr>
        <i/>
        <sz val="11"/>
        <color theme="1"/>
        <rFont val="Arial"/>
        <family val="2"/>
      </rPr>
      <t>Journal of Computer Assisted Learning, 23</t>
    </r>
    <r>
      <rPr>
        <sz val="11"/>
        <color theme="1"/>
        <rFont val="Arial"/>
        <family val="2"/>
      </rPr>
      <t>(3), 220-234.</t>
    </r>
  </si>
  <si>
    <r>
      <t xml:space="preserve">Beal, C.R., Walles, R., Arroyo, I., &amp; Woolf, B.P.  (2007). On-line Tutoring for Math Achievement Testing: A Controlled Evaluation. </t>
    </r>
    <r>
      <rPr>
        <i/>
        <sz val="11"/>
        <color theme="1"/>
        <rFont val="Arial"/>
        <family val="2"/>
      </rPr>
      <t>Journal of Interactive Online Learning, 6</t>
    </r>
    <r>
      <rPr>
        <sz val="11"/>
        <color theme="1"/>
        <rFont val="Arial"/>
        <family val="2"/>
      </rPr>
      <t>(1), 43–55.</t>
    </r>
  </si>
  <si>
    <r>
      <t xml:space="preserve">Domagk, S. (2010). Do pedagogical agents facilitate learner motivation and learning outcomes? The role of the appeal of the agent’s appearance and voice. </t>
    </r>
    <r>
      <rPr>
        <i/>
        <sz val="11"/>
        <color theme="1"/>
        <rFont val="Arial"/>
        <family val="2"/>
      </rPr>
      <t>Journal of Media Psychology, 22</t>
    </r>
    <r>
      <rPr>
        <sz val="11"/>
        <color theme="1"/>
        <rFont val="Arial"/>
        <family val="2"/>
      </rPr>
      <t xml:space="preserve">(2), 84-97. </t>
    </r>
  </si>
  <si>
    <r>
      <t xml:space="preserve">Dodigovic, M. (2007). Artificial Intelligence and Second Language Learning: An Efficient Approach to Error Remediation. </t>
    </r>
    <r>
      <rPr>
        <i/>
        <sz val="11"/>
        <color theme="1"/>
        <rFont val="Arial"/>
        <family val="2"/>
      </rPr>
      <t>Language Awareness, 16</t>
    </r>
    <r>
      <rPr>
        <sz val="11"/>
        <color theme="1"/>
        <rFont val="Arial"/>
        <family val="2"/>
      </rPr>
      <t>(2), 99-113</t>
    </r>
  </si>
  <si>
    <r>
      <t xml:space="preserve">Mostow, J., Aist, G. S., Burkhead, P., Corbett, A., Cuneo, A., Eitelman, S., Huang, C., Junker, B., Platz, C., Sklar, M. B., and Tobin, B. (2001).  A controlled evaluation of computer- versus human-assisted oral reading.  In </t>
    </r>
    <r>
      <rPr>
        <i/>
        <sz val="11"/>
        <color theme="1"/>
        <rFont val="Arial"/>
        <family val="2"/>
      </rPr>
      <t>J. D. Moore, C. L. Redfield, and W. L. Johnson (Eds.), Artificial Intelligence in Education:  AI-ED in the Wired and Wireless Future,</t>
    </r>
    <r>
      <rPr>
        <sz val="11"/>
        <color theme="1"/>
        <rFont val="Arial"/>
        <family val="2"/>
      </rPr>
      <t xml:space="preserve"> pp. 586-588.  Amsterdam:  IOS Press.  Presented at the Tenth Artificial Intelligence in Education (AI-ED) Conference, San Antonio, Texas, May 2001.</t>
    </r>
  </si>
  <si>
    <r>
      <t xml:space="preserve">McLaren, B.M., DeLeeuw, K.E., &amp; Mayer, R.E. (2011).  A politeness effect in learning with web-based intelligent tutors.  </t>
    </r>
    <r>
      <rPr>
        <i/>
        <sz val="11"/>
        <color theme="1"/>
        <rFont val="Arial"/>
        <family val="2"/>
      </rPr>
      <t>International Journal of Human Computer Studies, 69</t>
    </r>
    <r>
      <rPr>
        <sz val="11"/>
        <color theme="1"/>
        <rFont val="Arial"/>
        <family val="2"/>
      </rPr>
      <t>(1-2), 70-79.</t>
    </r>
  </si>
  <si>
    <r>
      <t xml:space="preserve">Hayes-Roth, B., Saker, R., &amp; Amano, K. (2010). Automating individualized coaching and authentic role-play practice for brief intervention training. </t>
    </r>
    <r>
      <rPr>
        <i/>
        <sz val="11"/>
        <color theme="1"/>
        <rFont val="Arial"/>
        <family val="2"/>
      </rPr>
      <t>Methods of Information In Medicine, 49</t>
    </r>
    <r>
      <rPr>
        <sz val="11"/>
        <color theme="1"/>
        <rFont val="Arial"/>
        <family val="2"/>
      </rPr>
      <t>(4), 406-411.</t>
    </r>
  </si>
  <si>
    <r>
      <t xml:space="preserve">Mitrovic, A. (2005). Scaffolding answer explanation in a data normalization tutor. </t>
    </r>
    <r>
      <rPr>
        <i/>
        <sz val="11"/>
        <color theme="1"/>
        <rFont val="Arial"/>
        <family val="2"/>
      </rPr>
      <t>Facta Universitatis, Series Electronics and Energetics,</t>
    </r>
    <r>
      <rPr>
        <sz val="11"/>
        <color theme="1"/>
        <rFont val="Arial"/>
        <family val="2"/>
      </rPr>
      <t xml:space="preserve"> </t>
    </r>
    <r>
      <rPr>
        <i/>
        <sz val="11"/>
        <color theme="1"/>
        <rFont val="Arial"/>
        <family val="2"/>
      </rPr>
      <t>18</t>
    </r>
    <r>
      <rPr>
        <sz val="11"/>
        <color theme="1"/>
        <rFont val="Arial"/>
        <family val="2"/>
      </rPr>
      <t>(2), 151-163</t>
    </r>
  </si>
  <si>
    <r>
      <t xml:space="preserve">Kumar, R., Ai, H., Beuth, J.L., &amp; Rosé, C.P. (2010).  Socially Capable Conversational Tutors Can Be Effective in Collaborative Learning Situations. In </t>
    </r>
    <r>
      <rPr>
        <i/>
        <sz val="11"/>
        <color theme="1"/>
        <rFont val="Arial"/>
        <family val="2"/>
      </rPr>
      <t>Proceedings of Intelligent Tutoring Systems</t>
    </r>
    <r>
      <rPr>
        <sz val="11"/>
        <color theme="1"/>
        <rFont val="Arial"/>
        <family val="2"/>
      </rPr>
      <t xml:space="preserve">, (1), 156-164. </t>
    </r>
  </si>
  <si>
    <r>
      <t xml:space="preserve">Mitrovic, A. (2003). An Intelligent SQL Tutor on the Web.  In </t>
    </r>
    <r>
      <rPr>
        <i/>
        <sz val="11"/>
        <color theme="1"/>
        <rFont val="Arial"/>
        <family val="2"/>
      </rPr>
      <t>Proceedings of I. J. Artificial Intelligence in Education, 13</t>
    </r>
    <r>
      <rPr>
        <sz val="11"/>
        <color theme="1"/>
        <rFont val="Arial"/>
        <family val="2"/>
      </rPr>
      <t>, 171-195.</t>
    </r>
  </si>
  <si>
    <r>
      <t xml:space="preserve">Moundridou, M., &amp; Virvou, M. (2002). Evaluating the persona effect of an interface agent in a tutoring system. </t>
    </r>
    <r>
      <rPr>
        <i/>
        <sz val="11"/>
        <color theme="1"/>
        <rFont val="Arial"/>
        <family val="2"/>
      </rPr>
      <t>Journal of Computer Assisted Learning, 18</t>
    </r>
    <r>
      <rPr>
        <sz val="11"/>
        <color theme="1"/>
        <rFont val="Arial"/>
        <family val="2"/>
      </rPr>
      <t>, 253-261.</t>
    </r>
  </si>
  <si>
    <r>
      <t xml:space="preserve">Rowe, J.P, Shores, L. R., Mott, B.W., &amp; Lester, J.C. (2011). Integrating Learning, Problem Solving, and Engagement in Narrative-Centered Learning Environments. </t>
    </r>
    <r>
      <rPr>
        <i/>
        <sz val="11"/>
        <color theme="1"/>
        <rFont val="Arial"/>
        <family val="2"/>
      </rPr>
      <t>International Journal of Artificial Intelligence in Education</t>
    </r>
    <r>
      <rPr>
        <sz val="11"/>
        <color theme="1"/>
        <rFont val="Arial"/>
        <family val="2"/>
      </rPr>
      <t>.</t>
    </r>
  </si>
  <si>
    <r>
      <t xml:space="preserve">McLaren, B.M., DeLeeuw, K.E., &amp; Mayer, R.E.  (2011).  Polite web-based intelligent tutors: Can they improve learning in classrooms?.  </t>
    </r>
    <r>
      <rPr>
        <i/>
        <sz val="11"/>
        <color theme="1"/>
        <rFont val="Arial"/>
        <family val="2"/>
      </rPr>
      <t>Computers &amp; Education, 56</t>
    </r>
    <r>
      <rPr>
        <sz val="11"/>
        <color theme="1"/>
        <rFont val="Arial"/>
        <family val="2"/>
      </rPr>
      <t>(3), 574-584.</t>
    </r>
  </si>
  <si>
    <r>
      <t xml:space="preserve">Suraweera, P., &amp; Mitrovic, A. (2004). An Intelligent Tutoring System for Entity Relationship Modelling. I. </t>
    </r>
    <r>
      <rPr>
        <i/>
        <sz val="11"/>
        <color theme="1"/>
        <rFont val="Arial"/>
        <family val="2"/>
      </rPr>
      <t>J. Artificial Intelligence in Education. 14</t>
    </r>
    <r>
      <rPr>
        <sz val="11"/>
        <color theme="1"/>
        <rFont val="Arial"/>
        <family val="2"/>
      </rPr>
      <t xml:space="preserve">(3-4), 375-417. </t>
    </r>
  </si>
  <si>
    <r>
      <t xml:space="preserve">Han, K., Lee, E., &amp; Lee, Y. (2010). The Impact of a Peer-Learning Agent Based on Pair Programming in a Programming Course. IEEE Trans. </t>
    </r>
    <r>
      <rPr>
        <i/>
        <sz val="11"/>
        <color theme="1"/>
        <rFont val="Arial"/>
        <family val="2"/>
      </rPr>
      <t>Education, 53</t>
    </r>
    <r>
      <rPr>
        <sz val="11"/>
        <color theme="1"/>
        <rFont val="Arial"/>
        <family val="2"/>
      </rPr>
      <t>(2), 318-327.</t>
    </r>
  </si>
  <si>
    <r>
      <t xml:space="preserve">Wheeler, J.L., &amp; Regian, J.W. (1999). The Use of a Cognitive Tutoring System in the Improvement of the Abstract Reasoning Component of Word Problem Solving.  </t>
    </r>
    <r>
      <rPr>
        <i/>
        <sz val="11"/>
        <color theme="1"/>
        <rFont val="Arial"/>
        <family val="2"/>
      </rPr>
      <t>Computer in Human Behavior, 15</t>
    </r>
    <r>
      <rPr>
        <sz val="11"/>
        <color theme="1"/>
        <rFont val="Arial"/>
        <family val="2"/>
      </rPr>
      <t>, 243-254.</t>
    </r>
  </si>
  <si>
    <r>
      <t xml:space="preserve">Meyer, B.J.F., Wijekumar, K., Middlemiss, W., Higley, K., Lei, P., Meier, C., &amp; Spielvogel, J. (2010). Web-Based Tutoring of the Structure Strategy With or Without Elaborated Feedback or Choice for Fifth-and Seventh-Grade Readers. </t>
    </r>
    <r>
      <rPr>
        <i/>
        <sz val="11"/>
        <color theme="1"/>
        <rFont val="Arial"/>
        <family val="2"/>
      </rPr>
      <t>Reading Research Quarterly. 45</t>
    </r>
    <r>
      <rPr>
        <sz val="11"/>
        <color theme="1"/>
        <rFont val="Arial"/>
        <family val="2"/>
      </rPr>
      <t xml:space="preserve"> (1), 62-92.</t>
    </r>
  </si>
  <si>
    <r>
      <t xml:space="preserve">McLaren, B.M., Lim, S., &amp; Koedinger, K.R. (2008). When Is Assistance Helpful to Learning? Results in Combining Worked Examples and Intelligent Tutoring.  In </t>
    </r>
    <r>
      <rPr>
        <i/>
        <sz val="11"/>
        <color theme="1"/>
        <rFont val="Arial"/>
        <family val="2"/>
      </rPr>
      <t>Proceedings of Intelligent Tutoring Systems</t>
    </r>
    <r>
      <rPr>
        <sz val="11"/>
        <color theme="1"/>
        <rFont val="Arial"/>
        <family val="2"/>
      </rPr>
      <t xml:space="preserve">, 677-680. </t>
    </r>
  </si>
  <si>
    <r>
      <t xml:space="preserve">Clarebout, G., &amp; Elen, J. (2006). Open learning environments and the impact of pedagogical agents. </t>
    </r>
    <r>
      <rPr>
        <i/>
        <sz val="11"/>
        <color theme="1"/>
        <rFont val="Arial"/>
        <family val="2"/>
      </rPr>
      <t>Journal of Educational
Computing Research, 35</t>
    </r>
    <r>
      <rPr>
        <sz val="11"/>
        <color theme="1"/>
        <rFont val="Arial"/>
        <family val="2"/>
      </rPr>
      <t>, 211–226.</t>
    </r>
  </si>
  <si>
    <r>
      <t xml:space="preserve">Craig, S.D., Gholson, B., &amp; Driscoll, D. M. (2002). Animated pedagogical agents in multimedia educational environments:
Effects of agent properties, picture features, and redundancy. </t>
    </r>
    <r>
      <rPr>
        <i/>
        <sz val="11"/>
        <color theme="1"/>
        <rFont val="Arial"/>
        <family val="2"/>
      </rPr>
      <t>Journal of Educational Psychology, 94</t>
    </r>
    <r>
      <rPr>
        <sz val="11"/>
        <color theme="1"/>
        <rFont val="Arial"/>
        <family val="2"/>
      </rPr>
      <t>, 428–434.</t>
    </r>
  </si>
  <si>
    <r>
      <t xml:space="preserve">Atkinson, R. K. (2002). Optimizing learning from examples using animated pedagogical agents. </t>
    </r>
    <r>
      <rPr>
        <i/>
        <sz val="11"/>
        <color theme="1"/>
        <rFont val="Arial"/>
        <family val="2"/>
      </rPr>
      <t>Journal of Educational
Psychology, 94</t>
    </r>
    <r>
      <rPr>
        <sz val="11"/>
        <color theme="1"/>
        <rFont val="Arial"/>
        <family val="2"/>
      </rPr>
      <t xml:space="preserve">, 416–427. </t>
    </r>
  </si>
  <si>
    <r>
      <t xml:space="preserve">Dunsworth, Q., &amp; Atkinson, R.K. (2007). Fostering multimedia learning of science: Exploring the role of an animated agent’s image. </t>
    </r>
    <r>
      <rPr>
        <i/>
        <sz val="11"/>
        <color theme="1"/>
        <rFont val="Arial"/>
        <family val="2"/>
      </rPr>
      <t>Computers and Education, 49</t>
    </r>
    <r>
      <rPr>
        <sz val="11"/>
        <color theme="1"/>
        <rFont val="Arial"/>
        <family val="2"/>
      </rPr>
      <t>, 677–690.</t>
    </r>
  </si>
  <si>
    <r>
      <t xml:space="preserve">Moreno, R., Mayer, R.E., Spires, H., &amp; Lester, J. (2001). The case of social agency in computer-based teaching: Do students
learn more deeply when they interact with animated pedagogical agents? </t>
    </r>
    <r>
      <rPr>
        <i/>
        <sz val="11"/>
        <color theme="1"/>
        <rFont val="Arial"/>
        <family val="2"/>
      </rPr>
      <t>Cognition and Instruction, 19</t>
    </r>
    <r>
      <rPr>
        <sz val="11"/>
        <color theme="1"/>
        <rFont val="Arial"/>
        <family val="2"/>
      </rPr>
      <t>, 177–213.</t>
    </r>
  </si>
  <si>
    <r>
      <t xml:space="preserve">Wang, H.-C., Rosé, C., &amp; Chang, C.-Y. (2011). Agent-based dynamic support for learning from collaborative brainstorming in scientific inquiry. </t>
    </r>
    <r>
      <rPr>
        <i/>
        <sz val="11"/>
        <color theme="1"/>
        <rFont val="Arial"/>
        <family val="2"/>
      </rPr>
      <t>International Journal of Computer-Supported Collaborative Learning, 6</t>
    </r>
    <r>
      <rPr>
        <sz val="11"/>
        <color theme="1"/>
        <rFont val="Arial"/>
        <family val="2"/>
      </rPr>
      <t>(3), 371–395</t>
    </r>
  </si>
  <si>
    <r>
      <t xml:space="preserve">Hwang, G. , Tseng, J. C.R., &amp; Hwang, G. (2008) Diagnosing
student learning problems based on historical assessment records. </t>
    </r>
    <r>
      <rPr>
        <i/>
        <sz val="11"/>
        <color theme="1"/>
        <rFont val="Arial"/>
        <family val="2"/>
      </rPr>
      <t>Innovations in Education and Teaching International, 45</t>
    </r>
    <r>
      <rPr>
        <sz val="11"/>
        <color theme="1"/>
        <rFont val="Arial"/>
        <family val="2"/>
      </rPr>
      <t>(1), 77-89</t>
    </r>
  </si>
  <si>
    <r>
      <t xml:space="preserve">Chen, L.(2011). Enhancement of Student Learning Performance using Personalized Diagnosis and Remedial Learning Syste. </t>
    </r>
    <r>
      <rPr>
        <i/>
        <sz val="11"/>
        <color theme="1"/>
        <rFont val="Arial"/>
        <family val="2"/>
      </rPr>
      <t>Computers &amp; Education</t>
    </r>
    <r>
      <rPr>
        <sz val="11"/>
        <color theme="1"/>
        <rFont val="Arial"/>
        <family val="2"/>
      </rPr>
      <t xml:space="preserve">, 56(1), 289-299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</si>
</sst>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00"/>
  </numFmts>
  <fonts count="24" x14ac:knownFonts="1">
    <font>
      <sz val="10"/>
      <name val="Arial"/>
      <family val="2"/>
    </font>
    <font>
      <sz val="11"/>
      <color theme="1"/>
      <name val="Calibri"/>
      <family val="2"/>
      <scheme val="minor"/>
    </font>
    <font>
      <sz val="8"/>
      <name val="Arial"/>
      <family val="2"/>
    </font>
    <font>
      <sz val="8"/>
      <color indexed="81"/>
      <name val="Tahoma"/>
      <family val="2"/>
    </font>
    <font>
      <b/>
      <sz val="8"/>
      <color indexed="81"/>
      <name val="Tahoma"/>
      <family val="2"/>
    </font>
    <font>
      <sz val="10"/>
      <name val="Times New Roman"/>
      <family val="1"/>
    </font>
    <font>
      <b/>
      <i/>
      <sz val="10"/>
      <name val="Times New Roman"/>
      <family val="1"/>
    </font>
    <font>
      <sz val="9"/>
      <color indexed="81"/>
      <name val="Tahoma"/>
      <family val="2"/>
    </font>
    <font>
      <b/>
      <sz val="9"/>
      <color indexed="81"/>
      <name val="Tahoma"/>
      <family val="2"/>
    </font>
    <font>
      <sz val="10"/>
      <name val="Arial"/>
      <family val="2"/>
    </font>
    <font>
      <u/>
      <sz val="10"/>
      <color theme="10"/>
      <name val="Arial"/>
      <family val="2"/>
    </font>
    <font>
      <b/>
      <sz val="9"/>
      <color indexed="81"/>
      <name val="Tahoma"/>
      <charset val="134"/>
    </font>
    <font>
      <sz val="9"/>
      <color indexed="81"/>
      <name val="Tahoma"/>
      <charset val="134"/>
    </font>
    <font>
      <sz val="10"/>
      <color theme="1"/>
      <name val="Arial"/>
      <family val="2"/>
    </font>
    <font>
      <sz val="10"/>
      <color theme="1"/>
      <name val="Times New Roman"/>
      <family val="1"/>
    </font>
    <font>
      <b/>
      <sz val="10"/>
      <color theme="1"/>
      <name val="Times New Roman"/>
      <family val="1"/>
    </font>
    <font>
      <b/>
      <i/>
      <sz val="10"/>
      <color theme="1"/>
      <name val="Times New Roman"/>
      <family val="1"/>
    </font>
    <font>
      <sz val="11"/>
      <color theme="1"/>
      <name val="Times New Roman"/>
      <family val="1"/>
    </font>
    <font>
      <u/>
      <sz val="10"/>
      <color theme="1"/>
      <name val="Arial"/>
      <family val="2"/>
    </font>
    <font>
      <sz val="12"/>
      <color theme="1"/>
      <name val="Times New Roman"/>
      <family val="1"/>
    </font>
    <font>
      <sz val="11"/>
      <color theme="1"/>
      <name val="Calibri"/>
      <family val="2"/>
    </font>
    <font>
      <sz val="11"/>
      <color theme="1"/>
      <name val="Arial"/>
      <family val="2"/>
    </font>
    <font>
      <b/>
      <sz val="11"/>
      <color theme="1"/>
      <name val="Arial"/>
      <family val="2"/>
    </font>
    <font>
      <i/>
      <sz val="11"/>
      <color theme="1"/>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9" fillId="0" borderId="0" applyFont="0" applyFill="0" applyBorder="0" applyAlignment="0" applyProtection="0"/>
    <xf numFmtId="0" fontId="10" fillId="0" borderId="0" applyNumberFormat="0" applyFill="0" applyBorder="0" applyAlignment="0" applyProtection="0"/>
  </cellStyleXfs>
  <cellXfs count="52">
    <xf numFmtId="0" fontId="0" fillId="0" borderId="0" xfId="0"/>
    <xf numFmtId="0" fontId="14" fillId="2" borderId="1" xfId="0" applyFont="1" applyFill="1" applyBorder="1" applyAlignment="1">
      <alignment horizontal="left" wrapText="1"/>
    </xf>
    <xf numFmtId="0" fontId="14" fillId="2" borderId="1" xfId="0" applyFont="1" applyFill="1" applyBorder="1" applyAlignment="1">
      <alignment horizontal="center" wrapText="1"/>
    </xf>
    <xf numFmtId="0" fontId="15" fillId="2" borderId="1" xfId="0" applyFont="1" applyFill="1" applyBorder="1" applyAlignment="1">
      <alignment horizontal="left" wrapText="1"/>
    </xf>
    <xf numFmtId="0" fontId="13" fillId="2" borderId="1" xfId="0" applyFont="1" applyFill="1" applyBorder="1" applyAlignment="1">
      <alignment horizontal="left" wrapText="1"/>
    </xf>
    <xf numFmtId="0" fontId="16" fillId="2" borderId="1" xfId="0" applyFont="1" applyFill="1" applyBorder="1" applyAlignment="1">
      <alignment horizontal="left" wrapText="1"/>
    </xf>
    <xf numFmtId="0" fontId="16" fillId="2" borderId="1" xfId="0" applyFont="1" applyFill="1" applyBorder="1" applyAlignment="1">
      <alignment horizontal="center" wrapText="1"/>
    </xf>
    <xf numFmtId="49" fontId="17" fillId="2" borderId="1" xfId="0" applyNumberFormat="1" applyFont="1" applyFill="1" applyBorder="1" applyAlignment="1">
      <alignment wrapText="1"/>
    </xf>
    <xf numFmtId="49" fontId="1" fillId="2" borderId="1" xfId="0" applyNumberFormat="1" applyFont="1" applyFill="1" applyBorder="1" applyAlignment="1">
      <alignment wrapText="1"/>
    </xf>
    <xf numFmtId="49" fontId="18" fillId="2" borderId="1" xfId="2" applyNumberFormat="1" applyFont="1" applyFill="1" applyBorder="1" applyAlignment="1">
      <alignment wrapText="1"/>
    </xf>
    <xf numFmtId="1" fontId="13" fillId="2" borderId="1" xfId="0" applyNumberFormat="1" applyFont="1" applyFill="1" applyBorder="1" applyAlignment="1">
      <alignment horizontal="center"/>
    </xf>
    <xf numFmtId="14" fontId="14" fillId="2" borderId="1" xfId="0" applyNumberFormat="1" applyFont="1" applyFill="1" applyBorder="1" applyAlignment="1">
      <alignment horizontal="left" wrapText="1"/>
    </xf>
    <xf numFmtId="0" fontId="19" fillId="2" borderId="1" xfId="0" applyFont="1" applyFill="1" applyBorder="1" applyAlignment="1">
      <alignment horizontal="left" wrapText="1"/>
    </xf>
    <xf numFmtId="0" fontId="1" fillId="2" borderId="1" xfId="0" applyFont="1" applyFill="1" applyBorder="1" applyAlignment="1">
      <alignment horizontal="left" wrapText="1"/>
    </xf>
    <xf numFmtId="0" fontId="18" fillId="2" borderId="1" xfId="2" applyFont="1" applyFill="1" applyBorder="1" applyAlignment="1">
      <alignment horizontal="left" wrapText="1"/>
    </xf>
    <xf numFmtId="165" fontId="14" fillId="2" borderId="1" xfId="0" applyNumberFormat="1" applyFont="1" applyFill="1" applyBorder="1" applyAlignment="1">
      <alignment horizontal="left" wrapText="1"/>
    </xf>
    <xf numFmtId="0" fontId="19" fillId="2" borderId="1" xfId="0" applyFont="1" applyFill="1" applyBorder="1" applyAlignment="1">
      <alignment wrapText="1"/>
    </xf>
    <xf numFmtId="10" fontId="14" fillId="2" borderId="1" xfId="0" applyNumberFormat="1" applyFont="1" applyFill="1" applyBorder="1" applyAlignment="1">
      <alignment horizontal="left" wrapText="1"/>
    </xf>
    <xf numFmtId="2" fontId="13" fillId="2" borderId="1" xfId="0" applyNumberFormat="1" applyFont="1" applyFill="1" applyBorder="1" applyAlignment="1">
      <alignment horizontal="center" vertical="center"/>
    </xf>
    <xf numFmtId="0" fontId="19" fillId="2" borderId="1" xfId="0" applyFont="1" applyFill="1" applyBorder="1"/>
    <xf numFmtId="15" fontId="14" fillId="2" borderId="1" xfId="0" applyNumberFormat="1" applyFont="1" applyFill="1" applyBorder="1" applyAlignment="1">
      <alignment horizontal="left" wrapText="1"/>
    </xf>
    <xf numFmtId="164" fontId="14" fillId="2" borderId="1" xfId="1" applyFont="1" applyFill="1" applyBorder="1" applyAlignment="1">
      <alignment wrapText="1"/>
    </xf>
    <xf numFmtId="164" fontId="14" fillId="2" borderId="1" xfId="1" applyFont="1" applyFill="1" applyBorder="1" applyAlignment="1">
      <alignment horizontal="left" wrapText="1"/>
    </xf>
    <xf numFmtId="0" fontId="13" fillId="2" borderId="1" xfId="0" applyFont="1" applyFill="1" applyBorder="1" applyAlignment="1">
      <alignment wrapText="1"/>
    </xf>
    <xf numFmtId="0" fontId="14" fillId="2" borderId="1" xfId="0" applyFont="1" applyFill="1" applyBorder="1"/>
    <xf numFmtId="0" fontId="13" fillId="2" borderId="1" xfId="0" applyFont="1" applyFill="1" applyBorder="1"/>
    <xf numFmtId="0" fontId="19" fillId="2" borderId="1" xfId="0" applyFont="1" applyFill="1" applyBorder="1" applyAlignment="1">
      <alignment horizontal="left"/>
    </xf>
    <xf numFmtId="0" fontId="13" fillId="2" borderId="1" xfId="0" applyNumberFormat="1" applyFont="1" applyFill="1" applyBorder="1" applyAlignment="1">
      <alignment horizontal="center"/>
    </xf>
    <xf numFmtId="0" fontId="20" fillId="2" borderId="1" xfId="0" applyFont="1" applyFill="1" applyBorder="1"/>
    <xf numFmtId="0" fontId="14" fillId="2" borderId="1" xfId="0" quotePrefix="1" applyFont="1" applyFill="1" applyBorder="1" applyAlignment="1">
      <alignment horizontal="left" wrapText="1"/>
    </xf>
    <xf numFmtId="0" fontId="14" fillId="2" borderId="1" xfId="0" applyNumberFormat="1" applyFont="1" applyFill="1" applyBorder="1" applyAlignment="1">
      <alignment horizontal="left" wrapText="1"/>
    </xf>
    <xf numFmtId="0" fontId="18" fillId="2" borderId="1" xfId="2" applyFont="1" applyFill="1" applyBorder="1"/>
    <xf numFmtId="1" fontId="14" fillId="2" borderId="1" xfId="0" applyNumberFormat="1" applyFont="1" applyFill="1" applyBorder="1" applyAlignment="1">
      <alignment horizontal="center" wrapText="1"/>
    </xf>
    <xf numFmtId="49" fontId="13" fillId="2" borderId="1" xfId="0" applyNumberFormat="1" applyFont="1" applyFill="1" applyBorder="1" applyAlignment="1">
      <alignment wrapText="1"/>
    </xf>
    <xf numFmtId="49" fontId="13" fillId="2" borderId="2" xfId="0" applyNumberFormat="1" applyFont="1" applyFill="1" applyBorder="1" applyAlignment="1">
      <alignment wrapText="1"/>
    </xf>
    <xf numFmtId="49" fontId="17" fillId="2" borderId="3" xfId="0" applyNumberFormat="1" applyFont="1" applyFill="1" applyBorder="1" applyAlignment="1">
      <alignment wrapText="1"/>
    </xf>
    <xf numFmtId="49" fontId="13" fillId="2" borderId="3" xfId="0" applyNumberFormat="1" applyFont="1" applyFill="1" applyBorder="1" applyAlignment="1">
      <alignment wrapText="1"/>
    </xf>
    <xf numFmtId="49" fontId="21" fillId="2" borderId="6" xfId="0" applyNumberFormat="1" applyFont="1" applyFill="1" applyBorder="1" applyAlignment="1">
      <alignment wrapText="1"/>
    </xf>
    <xf numFmtId="49" fontId="21" fillId="2" borderId="7" xfId="0" applyNumberFormat="1" applyFont="1" applyFill="1" applyBorder="1" applyAlignment="1">
      <alignment wrapText="1"/>
    </xf>
    <xf numFmtId="49" fontId="21" fillId="2" borderId="8" xfId="0" applyNumberFormat="1" applyFont="1" applyFill="1" applyBorder="1" applyAlignment="1">
      <alignment wrapText="1"/>
    </xf>
    <xf numFmtId="49" fontId="21" fillId="2" borderId="1" xfId="0" applyNumberFormat="1" applyFont="1" applyFill="1" applyBorder="1" applyAlignment="1">
      <alignment wrapText="1"/>
    </xf>
    <xf numFmtId="0" fontId="21" fillId="2" borderId="1" xfId="0" applyFont="1" applyFill="1" applyBorder="1" applyAlignment="1">
      <alignment wrapText="1"/>
    </xf>
    <xf numFmtId="49" fontId="21" fillId="2" borderId="11" xfId="0" applyNumberFormat="1" applyFont="1" applyFill="1" applyBorder="1" applyAlignment="1">
      <alignment wrapText="1"/>
    </xf>
    <xf numFmtId="49" fontId="22" fillId="2" borderId="4" xfId="0" applyNumberFormat="1" applyFont="1" applyFill="1" applyBorder="1" applyAlignment="1">
      <alignment wrapText="1"/>
    </xf>
    <xf numFmtId="49" fontId="22" fillId="2" borderId="5" xfId="0" applyNumberFormat="1" applyFont="1" applyFill="1" applyBorder="1" applyAlignment="1">
      <alignment wrapText="1"/>
    </xf>
    <xf numFmtId="0" fontId="21" fillId="2" borderId="7" xfId="0" applyFont="1" applyFill="1" applyBorder="1" applyAlignment="1">
      <alignment horizontal="left" wrapText="1"/>
    </xf>
    <xf numFmtId="0" fontId="21" fillId="2" borderId="1" xfId="0" applyFont="1" applyFill="1" applyBorder="1" applyAlignment="1">
      <alignment horizontal="left" wrapText="1"/>
    </xf>
    <xf numFmtId="0" fontId="21" fillId="2" borderId="1" xfId="0" applyFont="1" applyFill="1" applyBorder="1" applyAlignment="1">
      <alignment horizontal="justify" vertical="center"/>
    </xf>
    <xf numFmtId="0" fontId="21" fillId="2" borderId="1" xfId="0" applyFont="1" applyFill="1" applyBorder="1"/>
    <xf numFmtId="0" fontId="21" fillId="2" borderId="9" xfId="0" applyFont="1" applyFill="1" applyBorder="1" applyAlignment="1">
      <alignment horizontal="left" wrapText="1"/>
    </xf>
    <xf numFmtId="0" fontId="21" fillId="2" borderId="10" xfId="0" applyFont="1" applyFill="1" applyBorder="1" applyAlignment="1">
      <alignment horizontal="left" wrapText="1"/>
    </xf>
    <xf numFmtId="49" fontId="21" fillId="2" borderId="10" xfId="0" applyNumberFormat="1"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Coded\CabaloMa2007.pdf" TargetMode="External"/><Relationship Id="rId117" Type="http://schemas.openxmlformats.org/officeDocument/2006/relationships/hyperlink" Target="Coding%20Workspace\Computer%20Science-2013\GrubisicStankov2009.pdf" TargetMode="External"/><Relationship Id="rId21" Type="http://schemas.openxmlformats.org/officeDocument/2006/relationships/hyperlink" Target="Coded\AlbaceteVanLehn2000v1.pdf" TargetMode="External"/><Relationship Id="rId42" Type="http://schemas.openxmlformats.org/officeDocument/2006/relationships/hyperlink" Target="Coded/Koedinger2002.pdf" TargetMode="External"/><Relationship Id="rId47" Type="http://schemas.openxmlformats.org/officeDocument/2006/relationships/hyperlink" Target="Coded\McNameraOReilly2006v1.pdf" TargetMode="External"/><Relationship Id="rId63" Type="http://schemas.openxmlformats.org/officeDocument/2006/relationships/hyperlink" Target="Coded/Smith2001.pdf" TargetMode="External"/><Relationship Id="rId68" Type="http://schemas.openxmlformats.org/officeDocument/2006/relationships/hyperlink" Target="Coded/VeermansDeJong2000.pdf" TargetMode="External"/><Relationship Id="rId84" Type="http://schemas.openxmlformats.org/officeDocument/2006/relationships/hyperlink" Target="Coded/HuLuellen2007.pdf" TargetMode="External"/><Relationship Id="rId89" Type="http://schemas.openxmlformats.org/officeDocument/2006/relationships/hyperlink" Target="Coded/MillsTetteyMostow2010.pdf" TargetMode="External"/><Relationship Id="rId112" Type="http://schemas.openxmlformats.org/officeDocument/2006/relationships/hyperlink" Target="Coded/VanLehnSande2010.pdf" TargetMode="External"/><Relationship Id="rId16" Type="http://schemas.openxmlformats.org/officeDocument/2006/relationships/hyperlink" Target="Coded/StankovGlavinic2004.pdf" TargetMode="External"/><Relationship Id="rId107" Type="http://schemas.openxmlformats.org/officeDocument/2006/relationships/hyperlink" Target="Coded/VanLehnGraesser2007.pdf" TargetMode="External"/><Relationship Id="rId11" Type="http://schemas.openxmlformats.org/officeDocument/2006/relationships/hyperlink" Target="Coded/MitrovicOhlsson1999.pdf" TargetMode="External"/><Relationship Id="rId32" Type="http://schemas.openxmlformats.org/officeDocument/2006/relationships/hyperlink" Target="Coded\GraesserJackson2003v1.pdf" TargetMode="External"/><Relationship Id="rId37" Type="http://schemas.openxmlformats.org/officeDocument/2006/relationships/hyperlink" Target="Coded/HuLuellen2007.pdf" TargetMode="External"/><Relationship Id="rId53" Type="http://schemas.openxmlformats.org/officeDocument/2006/relationships/hyperlink" Target="Coded/PhillipsJohnson2011.pdf" TargetMode="External"/><Relationship Id="rId58" Type="http://schemas.openxmlformats.org/officeDocument/2006/relationships/hyperlink" Target="Coded/RitterKulikowich2007.pdf" TargetMode="External"/><Relationship Id="rId74" Type="http://schemas.openxmlformats.org/officeDocument/2006/relationships/hyperlink" Target="Coded\Carnegie%20Learning2001.pdf" TargetMode="External"/><Relationship Id="rId79" Type="http://schemas.openxmlformats.org/officeDocument/2006/relationships/hyperlink" Target="Coded/ArgotteArroyoFigueroa2011.pdf" TargetMode="External"/><Relationship Id="rId102" Type="http://schemas.openxmlformats.org/officeDocument/2006/relationships/hyperlink" Target="Coded\StankovRosic2008.pdf" TargetMode="External"/><Relationship Id="rId5" Type="http://schemas.openxmlformats.org/officeDocument/2006/relationships/hyperlink" Target="Coded\HanLee2010.pdf" TargetMode="External"/><Relationship Id="rId90" Type="http://schemas.openxmlformats.org/officeDocument/2006/relationships/hyperlink" Target="Coded/MostowAist2002.pdf" TargetMode="External"/><Relationship Id="rId95" Type="http://schemas.openxmlformats.org/officeDocument/2006/relationships/hyperlink" Target="Coded/StankovRosic2008.pdf" TargetMode="External"/><Relationship Id="rId22" Type="http://schemas.openxmlformats.org/officeDocument/2006/relationships/hyperlink" Target="Coded/Arbuckle2005.pdf" TargetMode="External"/><Relationship Id="rId27" Type="http://schemas.openxmlformats.org/officeDocument/2006/relationships/hyperlink" Target="Coded\ChambersAbrami2008.pdf" TargetMode="External"/><Relationship Id="rId43" Type="http://schemas.openxmlformats.org/officeDocument/2006/relationships/hyperlink" Target="Coded/KoedingerAnderson1997.pdf" TargetMode="External"/><Relationship Id="rId48" Type="http://schemas.openxmlformats.org/officeDocument/2006/relationships/hyperlink" Target="Coded/MillsTetteyMostow2010.pdf" TargetMode="External"/><Relationship Id="rId64" Type="http://schemas.openxmlformats.org/officeDocument/2006/relationships/hyperlink" Target="Coded/TsirigaVirvou2004.pdf" TargetMode="External"/><Relationship Id="rId69" Type="http://schemas.openxmlformats.org/officeDocument/2006/relationships/hyperlink" Target="Coded/WangRose2011.pdf" TargetMode="External"/><Relationship Id="rId113" Type="http://schemas.openxmlformats.org/officeDocument/2006/relationships/hyperlink" Target="Coded/VanLehnSande2010.pdf" TargetMode="External"/><Relationship Id="rId118" Type="http://schemas.openxmlformats.org/officeDocument/2006/relationships/hyperlink" Target="Coding%20Workspace/Computer%20Science-2013/GrubisicStankov2009.pdf" TargetMode="External"/><Relationship Id="rId80" Type="http://schemas.openxmlformats.org/officeDocument/2006/relationships/hyperlink" Target="Coded/ArroyoRoyer2011.pdf" TargetMode="External"/><Relationship Id="rId85" Type="http://schemas.openxmlformats.org/officeDocument/2006/relationships/hyperlink" Target="Coded/KinshukPatel2000.pdf" TargetMode="External"/><Relationship Id="rId12" Type="http://schemas.openxmlformats.org/officeDocument/2006/relationships/hyperlink" Target="Coded/PersonBautista2001v1.pdf" TargetMode="External"/><Relationship Id="rId17" Type="http://schemas.openxmlformats.org/officeDocument/2006/relationships/hyperlink" Target="Coded\StankovRosic2008.pdf" TargetMode="External"/><Relationship Id="rId33" Type="http://schemas.openxmlformats.org/officeDocument/2006/relationships/hyperlink" Target="Coded\GraffMayer2008.pdf" TargetMode="External"/><Relationship Id="rId38" Type="http://schemas.openxmlformats.org/officeDocument/2006/relationships/hyperlink" Target="Coded/HwangTseng2008.pdf" TargetMode="External"/><Relationship Id="rId59" Type="http://schemas.openxmlformats.org/officeDocument/2006/relationships/hyperlink" Target="Coded/RoseBhembe2003.pdf" TargetMode="External"/><Relationship Id="rId103" Type="http://schemas.openxmlformats.org/officeDocument/2006/relationships/hyperlink" Target="Coded/HalpernMillis2012v1.pdf" TargetMode="External"/><Relationship Id="rId108" Type="http://schemas.openxmlformats.org/officeDocument/2006/relationships/hyperlink" Target="Coded/VanLehnLynch2005.pdf" TargetMode="External"/><Relationship Id="rId54" Type="http://schemas.openxmlformats.org/officeDocument/2006/relationships/hyperlink" Target="Coded/PinkwartAshley2009.pdf" TargetMode="External"/><Relationship Id="rId70" Type="http://schemas.openxmlformats.org/officeDocument/2006/relationships/hyperlink" Target="Coded/WheelerRegian1999.pdf" TargetMode="External"/><Relationship Id="rId75" Type="http://schemas.openxmlformats.org/officeDocument/2006/relationships/hyperlink" Target="Coded/MostowAist2003v1.pdf" TargetMode="External"/><Relationship Id="rId91" Type="http://schemas.openxmlformats.org/officeDocument/2006/relationships/hyperlink" Target="Coded/MostowAist2002.pdf" TargetMode="External"/><Relationship Id="rId96" Type="http://schemas.openxmlformats.org/officeDocument/2006/relationships/hyperlink" Target="Coded/StankovRosic2008.pdf" TargetMode="External"/><Relationship Id="rId1" Type="http://schemas.openxmlformats.org/officeDocument/2006/relationships/hyperlink" Target="Coded\AbuNaser2009.pdf" TargetMode="External"/><Relationship Id="rId6" Type="http://schemas.openxmlformats.org/officeDocument/2006/relationships/hyperlink" Target="Coded/JeremicJovanovic2009.pdf" TargetMode="External"/><Relationship Id="rId23" Type="http://schemas.openxmlformats.org/officeDocument/2006/relationships/hyperlink" Target="Coded\ArgotteArroyoFigueroa2011.pdf" TargetMode="External"/><Relationship Id="rId28" Type="http://schemas.openxmlformats.org/officeDocument/2006/relationships/hyperlink" Target="Coded\ChienYunus2008.pdf" TargetMode="External"/><Relationship Id="rId49" Type="http://schemas.openxmlformats.org/officeDocument/2006/relationships/hyperlink" Target="Coded/MitrovicMartin2009.pdf" TargetMode="External"/><Relationship Id="rId114" Type="http://schemas.openxmlformats.org/officeDocument/2006/relationships/hyperlink" Target="Coded/VanLehnSande2010.pdf" TargetMode="External"/><Relationship Id="rId119" Type="http://schemas.openxmlformats.org/officeDocument/2006/relationships/hyperlink" Target="Coding%20Workspace/Computer%20Science-2013/StankovGrubisic2005.docx" TargetMode="External"/><Relationship Id="rId44" Type="http://schemas.openxmlformats.org/officeDocument/2006/relationships/hyperlink" Target="Coded/LanzilottiRoselli2007.pdf" TargetMode="External"/><Relationship Id="rId60" Type="http://schemas.openxmlformats.org/officeDocument/2006/relationships/hyperlink" Target="Coded/Shneyderman2001.pdf" TargetMode="External"/><Relationship Id="rId65" Type="http://schemas.openxmlformats.org/officeDocument/2006/relationships/hyperlink" Target="Coded/VanLehnGraesser2007.pdf" TargetMode="External"/><Relationship Id="rId81" Type="http://schemas.openxmlformats.org/officeDocument/2006/relationships/hyperlink" Target="Coded/ArroyoRoyer2011.pdf" TargetMode="External"/><Relationship Id="rId86" Type="http://schemas.openxmlformats.org/officeDocument/2006/relationships/hyperlink" Target="Coded/KinshukPatel2000.pdf" TargetMode="External"/><Relationship Id="rId4" Type="http://schemas.openxmlformats.org/officeDocument/2006/relationships/hyperlink" Target="Coded\FossatiEugenio2009.pdf" TargetMode="External"/><Relationship Id="rId9" Type="http://schemas.openxmlformats.org/officeDocument/2006/relationships/hyperlink" Target="Coded/LaneVanLehn2005.pdf" TargetMode="External"/><Relationship Id="rId13" Type="http://schemas.openxmlformats.org/officeDocument/2006/relationships/hyperlink" Target="Coded/Ramadhan2000v1.pdf" TargetMode="External"/><Relationship Id="rId18" Type="http://schemas.openxmlformats.org/officeDocument/2006/relationships/hyperlink" Target="Coded/SuraweeraMitrovic2002.pdf" TargetMode="External"/><Relationship Id="rId39" Type="http://schemas.openxmlformats.org/officeDocument/2006/relationships/hyperlink" Target="Coded\Chen2008.pdf" TargetMode="External"/><Relationship Id="rId109" Type="http://schemas.openxmlformats.org/officeDocument/2006/relationships/hyperlink" Target="Coded/VanLehnLynch2005.pdf" TargetMode="External"/><Relationship Id="rId34" Type="http://schemas.openxmlformats.org/officeDocument/2006/relationships/hyperlink" Target="Coded\HagertySmith2005.pdf" TargetMode="External"/><Relationship Id="rId50" Type="http://schemas.openxmlformats.org/officeDocument/2006/relationships/hyperlink" Target="Coded/MorganRitter2002.pdf" TargetMode="External"/><Relationship Id="rId55" Type="http://schemas.openxmlformats.org/officeDocument/2006/relationships/hyperlink" Target="Coded/PoulsenHastings2007v1.pdf" TargetMode="External"/><Relationship Id="rId76" Type="http://schemas.openxmlformats.org/officeDocument/2006/relationships/hyperlink" Target="Coded/HeffernanKoedinger2008v1.pdf" TargetMode="External"/><Relationship Id="rId97" Type="http://schemas.openxmlformats.org/officeDocument/2006/relationships/hyperlink" Target="Coded/StankovRosic2008.pdf" TargetMode="External"/><Relationship Id="rId104" Type="http://schemas.openxmlformats.org/officeDocument/2006/relationships/hyperlink" Target="Coded/VanLehnGraesser2007.pdf" TargetMode="External"/><Relationship Id="rId120" Type="http://schemas.openxmlformats.org/officeDocument/2006/relationships/printerSettings" Target="../printerSettings/printerSettings1.bin"/><Relationship Id="rId7" Type="http://schemas.openxmlformats.org/officeDocument/2006/relationships/hyperlink" Target="Coded/Kumar2002v1.pdf" TargetMode="External"/><Relationship Id="rId71" Type="http://schemas.openxmlformats.org/officeDocument/2006/relationships/hyperlink" Target="Coded/WijekumarMeyer2012.pdf" TargetMode="External"/><Relationship Id="rId92" Type="http://schemas.openxmlformats.org/officeDocument/2006/relationships/hyperlink" Target="Coded/PinkwartAshley2009.pdf" TargetMode="External"/><Relationship Id="rId2" Type="http://schemas.openxmlformats.org/officeDocument/2006/relationships/hyperlink" Target="Coded/Chen2011.pdf" TargetMode="External"/><Relationship Id="rId29" Type="http://schemas.openxmlformats.org/officeDocument/2006/relationships/hyperlink" Target="Coded\ChinDohmen2010.pdf" TargetMode="External"/><Relationship Id="rId24" Type="http://schemas.openxmlformats.org/officeDocument/2006/relationships/hyperlink" Target="Coded\ArnottHastings2008.pdf" TargetMode="External"/><Relationship Id="rId40" Type="http://schemas.openxmlformats.org/officeDocument/2006/relationships/hyperlink" Target="Coded/JohnsonPhillips2009.pdf" TargetMode="External"/><Relationship Id="rId45" Type="http://schemas.openxmlformats.org/officeDocument/2006/relationships/hyperlink" Target="Coded/LestaYacef2002.pdf" TargetMode="External"/><Relationship Id="rId66" Type="http://schemas.openxmlformats.org/officeDocument/2006/relationships/hyperlink" Target="Coded/VanLehnLynch2005.pdf" TargetMode="External"/><Relationship Id="rId87" Type="http://schemas.openxmlformats.org/officeDocument/2006/relationships/hyperlink" Target="Coded/McNameraOReilly2006v1.pdf" TargetMode="External"/><Relationship Id="rId110" Type="http://schemas.openxmlformats.org/officeDocument/2006/relationships/hyperlink" Target="Coded/VanLehnLynch2005.pdf" TargetMode="External"/><Relationship Id="rId115" Type="http://schemas.openxmlformats.org/officeDocument/2006/relationships/hyperlink" Target="Coded/WangRose2011.pdf" TargetMode="External"/><Relationship Id="rId61" Type="http://schemas.openxmlformats.org/officeDocument/2006/relationships/hyperlink" Target="Coded/ShuteGlasser1990.pdf" TargetMode="External"/><Relationship Id="rId82" Type="http://schemas.openxmlformats.org/officeDocument/2006/relationships/hyperlink" Target="Coded\BealWalles2007.pdf" TargetMode="External"/><Relationship Id="rId19" Type="http://schemas.openxmlformats.org/officeDocument/2006/relationships/hyperlink" Target="Coded/SuraweeraMitrovic2004.pdf" TargetMode="External"/><Relationship Id="rId14" Type="http://schemas.openxmlformats.org/officeDocument/2006/relationships/hyperlink" Target="Coded/ShulzeShelby2000v1.pdf" TargetMode="External"/><Relationship Id="rId30" Type="http://schemas.openxmlformats.org/officeDocument/2006/relationships/hyperlink" Target="Coded\ConatiVanLehn1999v1.doc" TargetMode="External"/><Relationship Id="rId35" Type="http://schemas.openxmlformats.org/officeDocument/2006/relationships/hyperlink" Target="Coded/HalpernMillis2012v1.pdf" TargetMode="External"/><Relationship Id="rId56" Type="http://schemas.openxmlformats.org/officeDocument/2006/relationships/hyperlink" Target="Coded/Radwan1997.pdf" TargetMode="External"/><Relationship Id="rId77" Type="http://schemas.openxmlformats.org/officeDocument/2006/relationships/hyperlink" Target="Coded/MostowAist2003v1.pdf" TargetMode="External"/><Relationship Id="rId100" Type="http://schemas.openxmlformats.org/officeDocument/2006/relationships/hyperlink" Target="Coded/StankovRosic2008.pdf" TargetMode="External"/><Relationship Id="rId105" Type="http://schemas.openxmlformats.org/officeDocument/2006/relationships/hyperlink" Target="Coded/VanLehnGraesser2007.pdf" TargetMode="External"/><Relationship Id="rId8" Type="http://schemas.openxmlformats.org/officeDocument/2006/relationships/hyperlink" Target="Coded/KozierkiewiczHetmanskaNguyen2011.pdf" TargetMode="External"/><Relationship Id="rId51" Type="http://schemas.openxmlformats.org/officeDocument/2006/relationships/hyperlink" Target="Coded/MostowAist2002.pdf" TargetMode="External"/><Relationship Id="rId72" Type="http://schemas.openxmlformats.org/officeDocument/2006/relationships/hyperlink" Target="Coded/WisherMacpherson2001.pdf" TargetMode="External"/><Relationship Id="rId93" Type="http://schemas.openxmlformats.org/officeDocument/2006/relationships/hyperlink" Target="Coded/StankovRosic2008.pdf" TargetMode="External"/><Relationship Id="rId98" Type="http://schemas.openxmlformats.org/officeDocument/2006/relationships/hyperlink" Target="Coded/StankovRosic2008.pdf" TargetMode="External"/><Relationship Id="rId121" Type="http://schemas.openxmlformats.org/officeDocument/2006/relationships/vmlDrawing" Target="../drawings/vmlDrawing1.vml"/><Relationship Id="rId3" Type="http://schemas.openxmlformats.org/officeDocument/2006/relationships/hyperlink" Target="Coded\FossatiEugenio2008.pdf" TargetMode="External"/><Relationship Id="rId25" Type="http://schemas.openxmlformats.org/officeDocument/2006/relationships/hyperlink" Target="Coded\ArroyoRoyer2011.pdf" TargetMode="External"/><Relationship Id="rId46" Type="http://schemas.openxmlformats.org/officeDocument/2006/relationships/hyperlink" Target="Coded/McLarenIsotani2011.pdf" TargetMode="External"/><Relationship Id="rId67" Type="http://schemas.openxmlformats.org/officeDocument/2006/relationships/hyperlink" Target="Coded/VanLehnSande2010.pdf" TargetMode="External"/><Relationship Id="rId116" Type="http://schemas.openxmlformats.org/officeDocument/2006/relationships/hyperlink" Target="Coding%20Workspace\Computer%20Science-2013\ChrysafiadiVirvou2013.pdf" TargetMode="External"/><Relationship Id="rId20" Type="http://schemas.openxmlformats.org/officeDocument/2006/relationships/hyperlink" Target="Coded\Corbett2001v1.pdf" TargetMode="External"/><Relationship Id="rId41" Type="http://schemas.openxmlformats.org/officeDocument/2006/relationships/hyperlink" Target="Coded/KinshukPatel2000.pdf" TargetMode="External"/><Relationship Id="rId62" Type="http://schemas.openxmlformats.org/officeDocument/2006/relationships/hyperlink" Target="Coded/ShuteHansen2007.pdf" TargetMode="External"/><Relationship Id="rId83" Type="http://schemas.openxmlformats.org/officeDocument/2006/relationships/hyperlink" Target="Coded\ChinDohmen2010.pdf" TargetMode="External"/><Relationship Id="rId88" Type="http://schemas.openxmlformats.org/officeDocument/2006/relationships/hyperlink" Target="Coded/MillsTetteyMostow2010.pdf" TargetMode="External"/><Relationship Id="rId111" Type="http://schemas.openxmlformats.org/officeDocument/2006/relationships/hyperlink" Target="Coded/VanLehnSande2010.pdf" TargetMode="External"/><Relationship Id="rId15" Type="http://schemas.openxmlformats.org/officeDocument/2006/relationships/hyperlink" Target="Coded/RoweSchiavo1998.pdf" TargetMode="External"/><Relationship Id="rId36" Type="http://schemas.openxmlformats.org/officeDocument/2006/relationships/hyperlink" Target="Coded/HayesRothSaker2010v1.pdf" TargetMode="External"/><Relationship Id="rId57" Type="http://schemas.openxmlformats.org/officeDocument/2006/relationships/hyperlink" Target="Coded/ReifScott1999.pdf" TargetMode="External"/><Relationship Id="rId106" Type="http://schemas.openxmlformats.org/officeDocument/2006/relationships/hyperlink" Target="Coded/VanLehnGraesser2007.pdf" TargetMode="External"/><Relationship Id="rId10" Type="http://schemas.openxmlformats.org/officeDocument/2006/relationships/hyperlink" Target="Coded/Mitrovic2003.pdf" TargetMode="External"/><Relationship Id="rId31" Type="http://schemas.openxmlformats.org/officeDocument/2006/relationships/hyperlink" Target="Coded\ConatiZhao2004.pdf" TargetMode="External"/><Relationship Id="rId52" Type="http://schemas.openxmlformats.org/officeDocument/2006/relationships/hyperlink" Target="Coded/PaneMcCaffrey2010.pdf" TargetMode="External"/><Relationship Id="rId73" Type="http://schemas.openxmlformats.org/officeDocument/2006/relationships/hyperlink" Target="Coded/WooEvens2006.pdf" TargetMode="External"/><Relationship Id="rId78" Type="http://schemas.openxmlformats.org/officeDocument/2006/relationships/hyperlink" Target="Coded/ArgotteArroyoFigueroa2011.pdf" TargetMode="External"/><Relationship Id="rId94" Type="http://schemas.openxmlformats.org/officeDocument/2006/relationships/hyperlink" Target="Coded/StankovRosic2008.pdf" TargetMode="External"/><Relationship Id="rId99" Type="http://schemas.openxmlformats.org/officeDocument/2006/relationships/hyperlink" Target="Coded/StankovRosic2008.pdf" TargetMode="External"/><Relationship Id="rId101" Type="http://schemas.openxmlformats.org/officeDocument/2006/relationships/hyperlink" Target="Coded/StankovRosic2008.pdf" TargetMode="External"/><Relationship Id="rId1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124"/>
  <sheetViews>
    <sheetView zoomScale="110" zoomScaleNormal="110" workbookViewId="0">
      <pane xSplit="2" ySplit="3" topLeftCell="C4" activePane="bottomRight" state="frozenSplit"/>
      <selection pane="topRight" activeCell="F1" sqref="F1"/>
      <selection pane="bottomLeft" activeCell="A10" sqref="A10"/>
      <selection pane="bottomRight" activeCell="B2" sqref="B2"/>
    </sheetView>
  </sheetViews>
  <sheetFormatPr defaultColWidth="9.109375" defaultRowHeight="34.200000000000003" customHeight="1" x14ac:dyDescent="0.25"/>
  <cols>
    <col min="1" max="1" width="10.44140625" style="1" customWidth="1"/>
    <col min="2" max="2" width="34" style="1" customWidth="1"/>
    <col min="3" max="3" width="45.33203125" style="1" customWidth="1"/>
    <col min="4" max="4" width="7.5546875" style="2" customWidth="1"/>
    <col min="5" max="5" width="16.44140625" style="1" customWidth="1"/>
    <col min="6" max="6" width="29.44140625" style="1" customWidth="1"/>
    <col min="7" max="7" width="28" style="1" customWidth="1"/>
    <col min="8" max="8" width="35" style="1" customWidth="1"/>
    <col min="9" max="9" width="30.88671875" style="1" customWidth="1"/>
    <col min="10" max="10" width="12.88671875" style="1" customWidth="1"/>
    <col min="11" max="11" width="35" style="1" customWidth="1"/>
    <col min="12" max="12" width="34.6640625" style="1" customWidth="1"/>
    <col min="13" max="13" width="10.109375" style="1" customWidth="1"/>
    <col min="14" max="18" width="24.6640625" style="1" customWidth="1"/>
    <col min="19" max="19" width="3.88671875" style="1" customWidth="1"/>
    <col min="20" max="20" width="33.6640625" style="1" customWidth="1"/>
    <col min="21" max="21" width="39.6640625" style="1" customWidth="1"/>
    <col min="22" max="22" width="7.88671875" style="1" customWidth="1"/>
    <col min="23" max="23" width="18.109375" style="1" customWidth="1"/>
    <col min="24" max="24" width="22.88671875" style="1" customWidth="1"/>
    <col min="25" max="25" width="20.6640625" style="1" customWidth="1"/>
    <col min="26" max="26" width="48.44140625" style="1" customWidth="1"/>
    <col min="27" max="27" width="11.88671875" style="1" customWidth="1"/>
    <col min="28" max="28" width="32.109375" style="1" customWidth="1"/>
    <col min="29" max="29" width="30.88671875" style="1" customWidth="1"/>
    <col min="30" max="30" width="11" style="1" customWidth="1"/>
    <col min="31" max="31" width="17.88671875" style="1" customWidth="1"/>
    <col min="32" max="32" width="42.109375" style="1" customWidth="1"/>
    <col min="33" max="33" width="28.109375" style="1" customWidth="1"/>
    <col min="34" max="34" width="30.109375" style="1" customWidth="1"/>
    <col min="35" max="35" width="4.5546875" style="1" customWidth="1"/>
    <col min="36" max="36" width="3.5546875" style="1" customWidth="1"/>
    <col min="37" max="37" width="3" style="1" customWidth="1"/>
    <col min="38" max="39" width="30.44140625" style="1" customWidth="1"/>
    <col min="40" max="41" width="25.5546875" style="1" customWidth="1"/>
    <col min="42" max="42" width="21.33203125" style="1" customWidth="1"/>
    <col min="43" max="44" width="22.88671875" style="1" customWidth="1"/>
    <col min="45" max="45" width="25.5546875" style="1" customWidth="1"/>
    <col min="46" max="46" width="35.109375" style="1" customWidth="1"/>
    <col min="47" max="47" width="26.5546875" style="1" customWidth="1"/>
    <col min="48" max="48" width="2.88671875" style="1" customWidth="1"/>
    <col min="49" max="50" width="21.33203125" style="1" customWidth="1"/>
    <col min="51" max="51" width="34" style="1" customWidth="1"/>
    <col min="52" max="52" width="47.5546875" style="1" customWidth="1"/>
    <col min="53" max="56" width="23" style="1" customWidth="1"/>
    <col min="57" max="57" width="4.88671875" style="1" customWidth="1"/>
    <col min="58" max="58" width="39.109375" style="1" customWidth="1"/>
    <col min="59" max="59" width="23.5546875" style="1" customWidth="1"/>
    <col min="60" max="60" width="14.33203125" style="1" customWidth="1"/>
    <col min="61" max="62" width="10.33203125" style="1" customWidth="1"/>
    <col min="63" max="63" width="16.44140625" style="1" customWidth="1"/>
    <col min="64" max="64" width="10.44140625" style="1" customWidth="1"/>
    <col min="65" max="65" width="13.33203125" style="1" customWidth="1"/>
    <col min="66" max="66" width="19.5546875" style="1" customWidth="1"/>
    <col min="67" max="67" width="14.5546875" style="1" customWidth="1"/>
    <col min="68" max="68" width="11.5546875" style="1" customWidth="1"/>
    <col min="69" max="69" width="16.5546875" style="1" customWidth="1"/>
    <col min="70" max="70" width="12.5546875" style="1" customWidth="1"/>
    <col min="71" max="71" width="13" style="1" customWidth="1"/>
    <col min="72" max="72" width="11.5546875" style="1" customWidth="1"/>
    <col min="73" max="73" width="9.109375" style="1"/>
    <col min="74" max="74" width="13.88671875" style="1" customWidth="1"/>
    <col min="75" max="75" width="48.6640625" style="1" customWidth="1"/>
    <col min="76" max="76" width="19.5546875" style="1" customWidth="1"/>
    <col min="77" max="77" width="33.44140625" style="1" customWidth="1"/>
    <col min="78" max="80" width="33.44140625" style="1" hidden="1" customWidth="1"/>
    <col min="81" max="81" width="63.88671875" style="1" hidden="1" customWidth="1"/>
    <col min="82" max="16384" width="9.109375" style="1"/>
  </cols>
  <sheetData>
    <row r="1" spans="1:81" ht="45" customHeight="1" x14ac:dyDescent="0.3">
      <c r="E1" s="3" t="s">
        <v>3</v>
      </c>
      <c r="F1" s="3"/>
      <c r="G1" s="3"/>
      <c r="H1" s="3"/>
      <c r="I1" s="3"/>
      <c r="J1" s="3"/>
      <c r="K1" s="3"/>
      <c r="L1" s="3"/>
      <c r="M1" s="3"/>
      <c r="N1" s="3"/>
      <c r="O1" s="3"/>
      <c r="P1" s="3"/>
      <c r="Q1" s="3"/>
      <c r="R1" s="3"/>
      <c r="S1" s="3"/>
      <c r="T1" s="3" t="s">
        <v>4</v>
      </c>
      <c r="U1" s="4"/>
      <c r="V1" s="4"/>
      <c r="W1" s="3" t="s">
        <v>6</v>
      </c>
      <c r="X1" s="3"/>
      <c r="Z1" s="4"/>
      <c r="AB1" s="3" t="s">
        <v>8</v>
      </c>
      <c r="AC1" s="4"/>
      <c r="AD1" s="4"/>
      <c r="AE1" s="4"/>
      <c r="AF1" s="4"/>
      <c r="AG1" s="4"/>
      <c r="AH1" s="4"/>
      <c r="AL1" s="3" t="s">
        <v>11</v>
      </c>
      <c r="AM1" s="4"/>
      <c r="AN1" s="4"/>
      <c r="AO1" s="4"/>
      <c r="AP1" s="4"/>
      <c r="AQ1" s="4"/>
      <c r="AR1" s="4"/>
      <c r="AS1" s="4"/>
      <c r="AT1" s="4"/>
      <c r="AU1" s="4"/>
      <c r="AW1" s="3" t="s">
        <v>15</v>
      </c>
      <c r="AX1" s="3"/>
      <c r="BF1" s="3" t="s">
        <v>55</v>
      </c>
      <c r="BG1" s="4"/>
      <c r="BH1" s="4"/>
      <c r="BI1" s="4"/>
      <c r="BJ1" s="4"/>
      <c r="BK1" s="4"/>
      <c r="BL1" s="4"/>
      <c r="BM1" s="4"/>
      <c r="BN1" s="4"/>
      <c r="BO1" s="4"/>
      <c r="BP1" s="4"/>
      <c r="BQ1" s="4"/>
      <c r="BR1" s="4"/>
      <c r="BS1" s="4"/>
      <c r="BT1" s="4"/>
      <c r="BU1" s="4"/>
      <c r="BV1" s="4"/>
      <c r="BW1" s="5"/>
      <c r="BX1" s="4"/>
      <c r="BY1" s="4"/>
      <c r="BZ1" s="4"/>
      <c r="CA1" s="4"/>
      <c r="CB1" s="4"/>
      <c r="CC1" s="4"/>
    </row>
    <row r="2" spans="1:81" ht="9.6" customHeight="1" x14ac:dyDescent="0.25">
      <c r="E2" s="3"/>
      <c r="F2" s="3"/>
      <c r="G2" s="3"/>
      <c r="H2" s="3"/>
      <c r="I2" s="3"/>
      <c r="J2" s="3"/>
      <c r="K2" s="3"/>
      <c r="L2" s="3"/>
      <c r="M2" s="3"/>
      <c r="N2" s="3"/>
      <c r="O2" s="3"/>
      <c r="P2" s="3"/>
      <c r="Q2" s="3"/>
      <c r="R2" s="3"/>
      <c r="S2" s="3"/>
      <c r="T2" s="3"/>
      <c r="W2" s="3"/>
      <c r="X2" s="3"/>
      <c r="AB2" s="3"/>
      <c r="AL2" s="3"/>
      <c r="AM2" s="3"/>
      <c r="AW2" s="3"/>
      <c r="AX2" s="3"/>
      <c r="BG2" s="3" t="s">
        <v>102</v>
      </c>
      <c r="BK2" s="3" t="s">
        <v>57</v>
      </c>
      <c r="BL2" s="3"/>
      <c r="BM2" s="3"/>
      <c r="BN2" s="3" t="s">
        <v>435</v>
      </c>
      <c r="BQ2" s="3" t="s">
        <v>33</v>
      </c>
      <c r="BR2" s="3"/>
      <c r="BS2" s="3"/>
    </row>
    <row r="3" spans="1:81" s="5" customFormat="1" ht="34.200000000000003" customHeight="1" x14ac:dyDescent="0.3">
      <c r="A3" s="5" t="s">
        <v>251</v>
      </c>
      <c r="B3" s="5" t="s">
        <v>39</v>
      </c>
      <c r="C3" s="5" t="s">
        <v>1380</v>
      </c>
      <c r="D3" s="6" t="s">
        <v>1481</v>
      </c>
      <c r="E3" s="5" t="s">
        <v>0</v>
      </c>
      <c r="F3" s="5" t="s">
        <v>42</v>
      </c>
      <c r="G3" s="5" t="s">
        <v>930</v>
      </c>
      <c r="H3" s="5" t="s">
        <v>88</v>
      </c>
      <c r="I3" s="5" t="s">
        <v>1376</v>
      </c>
      <c r="J3" s="5" t="s">
        <v>1378</v>
      </c>
      <c r="K3" s="5" t="s">
        <v>90</v>
      </c>
      <c r="L3" s="5" t="s">
        <v>1</v>
      </c>
      <c r="M3" s="5" t="s">
        <v>2</v>
      </c>
      <c r="N3" s="5" t="s">
        <v>367</v>
      </c>
      <c r="O3" s="5" t="s">
        <v>370</v>
      </c>
      <c r="P3" s="5" t="s">
        <v>900</v>
      </c>
      <c r="Q3" s="5" t="s">
        <v>928</v>
      </c>
      <c r="R3" s="5" t="s">
        <v>86</v>
      </c>
      <c r="T3" s="5" t="s">
        <v>41</v>
      </c>
      <c r="U3" s="5" t="s">
        <v>5</v>
      </c>
      <c r="W3" s="5" t="s">
        <v>43</v>
      </c>
      <c r="X3" s="5" t="s">
        <v>7</v>
      </c>
      <c r="Y3" s="5" t="s">
        <v>34</v>
      </c>
      <c r="Z3" s="5" t="s">
        <v>44</v>
      </c>
      <c r="AB3" s="5" t="s">
        <v>9</v>
      </c>
      <c r="AC3" s="5" t="s">
        <v>45</v>
      </c>
      <c r="AD3" s="5" t="s">
        <v>46</v>
      </c>
      <c r="AE3" s="5" t="s">
        <v>47</v>
      </c>
      <c r="AF3" s="5" t="s">
        <v>10</v>
      </c>
      <c r="AG3" s="5" t="s">
        <v>95</v>
      </c>
      <c r="AH3" s="5" t="s">
        <v>364</v>
      </c>
      <c r="AL3" s="5" t="s">
        <v>12</v>
      </c>
      <c r="AM3" s="5" t="s">
        <v>48</v>
      </c>
      <c r="AN3" s="5" t="s">
        <v>49</v>
      </c>
      <c r="AO3" s="5" t="s">
        <v>50</v>
      </c>
      <c r="AP3" s="5" t="s">
        <v>14</v>
      </c>
      <c r="AQ3" s="5" t="s">
        <v>13</v>
      </c>
      <c r="AR3" s="5" t="s">
        <v>51</v>
      </c>
      <c r="AS3" s="5" t="s">
        <v>36</v>
      </c>
      <c r="AT3" s="5" t="s">
        <v>89</v>
      </c>
      <c r="AU3" s="5" t="s">
        <v>52</v>
      </c>
      <c r="AW3" s="5" t="s">
        <v>16</v>
      </c>
      <c r="AX3" s="5" t="s">
        <v>53</v>
      </c>
      <c r="AY3" s="5" t="s">
        <v>17</v>
      </c>
      <c r="AZ3" s="5" t="s">
        <v>18</v>
      </c>
      <c r="BA3" s="5" t="s">
        <v>19</v>
      </c>
      <c r="BB3" s="5" t="s">
        <v>73</v>
      </c>
      <c r="BC3" s="5" t="s">
        <v>54</v>
      </c>
      <c r="BD3" s="5" t="s">
        <v>74</v>
      </c>
      <c r="BF3" s="5" t="s">
        <v>29</v>
      </c>
      <c r="BG3" s="5" t="s">
        <v>56</v>
      </c>
      <c r="BH3" s="5" t="s">
        <v>20</v>
      </c>
      <c r="BI3" s="5" t="s">
        <v>21</v>
      </c>
      <c r="BK3" s="5" t="s">
        <v>30</v>
      </c>
      <c r="BL3" s="5" t="s">
        <v>31</v>
      </c>
      <c r="BM3" s="5" t="s">
        <v>32</v>
      </c>
      <c r="BN3" s="5" t="s">
        <v>58</v>
      </c>
      <c r="BO3" s="5" t="s">
        <v>20</v>
      </c>
      <c r="BP3" s="5" t="s">
        <v>21</v>
      </c>
      <c r="BQ3" s="5" t="s">
        <v>30</v>
      </c>
      <c r="BR3" s="5" t="s">
        <v>31</v>
      </c>
      <c r="BS3" s="5" t="s">
        <v>32</v>
      </c>
      <c r="BT3" s="5" t="s">
        <v>22</v>
      </c>
      <c r="BU3" s="5" t="s">
        <v>23</v>
      </c>
      <c r="BV3" s="5" t="s">
        <v>1351</v>
      </c>
      <c r="BW3" s="5" t="s">
        <v>26</v>
      </c>
      <c r="BX3" s="5" t="s">
        <v>25</v>
      </c>
      <c r="BY3" s="5" t="s">
        <v>24</v>
      </c>
      <c r="BZ3" s="5" t="s">
        <v>847</v>
      </c>
      <c r="CA3" s="5" t="s">
        <v>59</v>
      </c>
      <c r="CB3" s="5" t="s">
        <v>61</v>
      </c>
      <c r="CC3" s="5" t="s">
        <v>60</v>
      </c>
    </row>
    <row r="4" spans="1:81" ht="34.200000000000003" customHeight="1" x14ac:dyDescent="0.3">
      <c r="A4" s="7" t="s">
        <v>588</v>
      </c>
      <c r="B4" s="8" t="s">
        <v>1382</v>
      </c>
      <c r="C4" s="9" t="s">
        <v>1381</v>
      </c>
      <c r="D4" s="10">
        <v>1</v>
      </c>
      <c r="E4" s="11">
        <v>40858</v>
      </c>
      <c r="F4" s="1" t="s">
        <v>590</v>
      </c>
      <c r="G4" s="1" t="s">
        <v>934</v>
      </c>
      <c r="H4" s="1" t="s">
        <v>934</v>
      </c>
      <c r="I4" s="1" t="s">
        <v>1375</v>
      </c>
      <c r="J4" s="1">
        <v>1</v>
      </c>
      <c r="K4" s="1" t="s">
        <v>101</v>
      </c>
      <c r="L4" s="1" t="s">
        <v>38</v>
      </c>
      <c r="M4" s="1" t="s">
        <v>591</v>
      </c>
      <c r="N4" s="1" t="s">
        <v>303</v>
      </c>
      <c r="O4" s="1" t="s">
        <v>592</v>
      </c>
      <c r="P4" s="1" t="s">
        <v>922</v>
      </c>
      <c r="Q4" s="12" t="s">
        <v>929</v>
      </c>
      <c r="R4" s="12" t="s">
        <v>433</v>
      </c>
      <c r="T4" s="1" t="s">
        <v>594</v>
      </c>
      <c r="U4" s="1" t="s">
        <v>593</v>
      </c>
      <c r="W4" s="1">
        <v>62</v>
      </c>
      <c r="X4" s="1" t="s">
        <v>230</v>
      </c>
      <c r="Y4" s="1" t="s">
        <v>461</v>
      </c>
      <c r="Z4" s="1" t="s">
        <v>595</v>
      </c>
      <c r="AB4" s="1" t="s">
        <v>27</v>
      </c>
      <c r="AC4" s="1" t="s">
        <v>446</v>
      </c>
      <c r="AD4" s="1" t="s">
        <v>421</v>
      </c>
      <c r="AE4" s="1" t="s">
        <v>776</v>
      </c>
      <c r="AF4" s="1" t="s">
        <v>1397</v>
      </c>
      <c r="AG4" s="1" t="s">
        <v>94</v>
      </c>
      <c r="AH4" s="1" t="s">
        <v>596</v>
      </c>
      <c r="AL4" s="1" t="s">
        <v>114</v>
      </c>
      <c r="AM4" s="1" t="s">
        <v>285</v>
      </c>
      <c r="AN4" s="1" t="s">
        <v>598</v>
      </c>
      <c r="AO4" s="1" t="s">
        <v>597</v>
      </c>
      <c r="AP4" s="1" t="s">
        <v>391</v>
      </c>
      <c r="AQ4" s="1" t="s">
        <v>391</v>
      </c>
      <c r="AR4" s="1" t="s">
        <v>285</v>
      </c>
      <c r="AS4" s="1" t="s">
        <v>182</v>
      </c>
      <c r="AT4" s="1" t="s">
        <v>285</v>
      </c>
      <c r="AU4" s="1" t="s">
        <v>285</v>
      </c>
      <c r="AW4" s="1" t="s">
        <v>272</v>
      </c>
      <c r="AX4" s="1" t="s">
        <v>954</v>
      </c>
      <c r="AY4" s="1" t="s">
        <v>1341</v>
      </c>
      <c r="AZ4" s="1" t="s">
        <v>285</v>
      </c>
      <c r="BA4" s="1" t="s">
        <v>285</v>
      </c>
      <c r="BB4" s="1" t="s">
        <v>432</v>
      </c>
      <c r="BC4" s="1" t="s">
        <v>285</v>
      </c>
      <c r="BD4" s="1">
        <v>9</v>
      </c>
      <c r="BF4" s="1" t="s">
        <v>274</v>
      </c>
      <c r="BG4" s="1">
        <v>63.1</v>
      </c>
      <c r="BH4" s="1">
        <v>8.23</v>
      </c>
      <c r="BI4" s="1">
        <v>31</v>
      </c>
      <c r="BK4" s="1">
        <v>45.74</v>
      </c>
      <c r="BL4" s="1">
        <v>13.92</v>
      </c>
      <c r="BM4" s="1">
        <v>31</v>
      </c>
      <c r="BN4" s="1">
        <v>54.84</v>
      </c>
      <c r="BO4" s="1">
        <v>14.65</v>
      </c>
      <c r="BP4" s="1">
        <v>31</v>
      </c>
      <c r="BQ4" s="1">
        <v>44.87</v>
      </c>
      <c r="BR4" s="1">
        <v>14.23</v>
      </c>
      <c r="BS4" s="1">
        <v>31</v>
      </c>
      <c r="BT4" s="1">
        <v>0.69520000000000004</v>
      </c>
      <c r="BW4" s="1" t="s">
        <v>599</v>
      </c>
      <c r="BX4" s="1" t="s">
        <v>433</v>
      </c>
      <c r="BY4" s="1" t="s">
        <v>182</v>
      </c>
      <c r="BZ4" s="1" t="s">
        <v>28</v>
      </c>
      <c r="CA4" s="1" t="s">
        <v>285</v>
      </c>
      <c r="CB4" s="1" t="s">
        <v>1002</v>
      </c>
    </row>
    <row r="5" spans="1:81" ht="34.200000000000003" customHeight="1" x14ac:dyDescent="0.3">
      <c r="A5" s="1" t="s">
        <v>168</v>
      </c>
      <c r="B5" s="13" t="s">
        <v>563</v>
      </c>
      <c r="C5" s="14" t="s">
        <v>1419</v>
      </c>
      <c r="D5" s="10"/>
      <c r="E5" s="11">
        <v>40858</v>
      </c>
      <c r="F5" s="1" t="s">
        <v>992</v>
      </c>
      <c r="G5" s="1" t="s">
        <v>933</v>
      </c>
      <c r="H5" s="1" t="s">
        <v>933</v>
      </c>
      <c r="I5" s="1" t="s">
        <v>1373</v>
      </c>
      <c r="J5" s="1">
        <v>4</v>
      </c>
      <c r="K5" s="1" t="s">
        <v>122</v>
      </c>
      <c r="L5" s="1" t="s">
        <v>38</v>
      </c>
      <c r="M5" s="1" t="s">
        <v>441</v>
      </c>
      <c r="N5" s="1" t="s">
        <v>366</v>
      </c>
      <c r="O5" s="1" t="s">
        <v>371</v>
      </c>
      <c r="P5" s="1" t="s">
        <v>937</v>
      </c>
      <c r="Q5" s="1" t="s">
        <v>927</v>
      </c>
      <c r="R5" s="1" t="s">
        <v>433</v>
      </c>
      <c r="T5" s="1" t="s">
        <v>673</v>
      </c>
      <c r="U5" s="1" t="s">
        <v>674</v>
      </c>
      <c r="W5" s="1">
        <v>49</v>
      </c>
      <c r="X5" s="1" t="s">
        <v>958</v>
      </c>
      <c r="Y5" s="1" t="s">
        <v>461</v>
      </c>
      <c r="Z5" s="1" t="s">
        <v>675</v>
      </c>
      <c r="AB5" s="1" t="s">
        <v>27</v>
      </c>
      <c r="AC5" s="1" t="s">
        <v>68</v>
      </c>
      <c r="AD5" s="1" t="s">
        <v>421</v>
      </c>
      <c r="AE5" s="1" t="s">
        <v>776</v>
      </c>
      <c r="AF5" s="1" t="s">
        <v>676</v>
      </c>
      <c r="AG5" s="1" t="s">
        <v>96</v>
      </c>
      <c r="AH5" s="1" t="s">
        <v>677</v>
      </c>
      <c r="AL5" s="1" t="s">
        <v>97</v>
      </c>
      <c r="AM5" s="1" t="s">
        <v>285</v>
      </c>
      <c r="AN5" s="1" t="s">
        <v>678</v>
      </c>
      <c r="AO5" s="1" t="s">
        <v>678</v>
      </c>
      <c r="AP5" s="1" t="s">
        <v>679</v>
      </c>
      <c r="AQ5" s="1" t="s">
        <v>194</v>
      </c>
      <c r="AR5" s="1" t="s">
        <v>285</v>
      </c>
      <c r="AS5" s="1" t="s">
        <v>182</v>
      </c>
      <c r="AT5" s="1" t="s">
        <v>285</v>
      </c>
      <c r="AU5" s="1" t="s">
        <v>285</v>
      </c>
      <c r="AW5" s="1" t="s">
        <v>185</v>
      </c>
      <c r="AX5" s="1" t="s">
        <v>281</v>
      </c>
      <c r="AY5" s="1" t="s">
        <v>1338</v>
      </c>
      <c r="AZ5" s="1" t="s">
        <v>941</v>
      </c>
      <c r="BA5" s="1" t="s">
        <v>432</v>
      </c>
      <c r="BB5" s="1" t="s">
        <v>432</v>
      </c>
      <c r="BC5" s="1" t="s">
        <v>432</v>
      </c>
      <c r="BD5" s="1">
        <v>0</v>
      </c>
      <c r="BF5" s="1" t="s">
        <v>274</v>
      </c>
      <c r="BG5" s="1">
        <v>94.7</v>
      </c>
      <c r="BH5" s="1">
        <v>15</v>
      </c>
      <c r="BI5" s="1">
        <v>29</v>
      </c>
      <c r="BK5" s="1">
        <v>90.4</v>
      </c>
      <c r="BM5" s="1">
        <v>29</v>
      </c>
      <c r="BN5" s="1">
        <v>97</v>
      </c>
      <c r="BO5" s="1">
        <v>17</v>
      </c>
      <c r="BP5" s="1">
        <v>17</v>
      </c>
      <c r="BQ5" s="1">
        <v>93.5</v>
      </c>
      <c r="BS5" s="1">
        <v>17</v>
      </c>
      <c r="BT5" s="15">
        <v>0.564135472370766</v>
      </c>
      <c r="BV5" s="1">
        <v>0.56000000000000005</v>
      </c>
      <c r="BW5" s="1" t="s">
        <v>896</v>
      </c>
      <c r="BX5" s="1" t="s">
        <v>433</v>
      </c>
      <c r="BY5" s="1" t="s">
        <v>461</v>
      </c>
      <c r="BZ5" s="1" t="s">
        <v>472</v>
      </c>
      <c r="CA5" s="1" t="s">
        <v>285</v>
      </c>
      <c r="CB5" s="1" t="s">
        <v>819</v>
      </c>
    </row>
    <row r="6" spans="1:81" ht="34.200000000000003" customHeight="1" x14ac:dyDescent="0.3">
      <c r="A6" s="1" t="s">
        <v>1307</v>
      </c>
      <c r="B6" s="13" t="s">
        <v>1235</v>
      </c>
      <c r="C6" s="14" t="s">
        <v>1420</v>
      </c>
      <c r="D6" s="10"/>
      <c r="E6" s="11">
        <v>41575</v>
      </c>
      <c r="F6" s="1" t="s">
        <v>1236</v>
      </c>
      <c r="H6" s="1" t="s">
        <v>1237</v>
      </c>
      <c r="I6" s="1" t="s">
        <v>1375</v>
      </c>
      <c r="J6" s="1">
        <v>1</v>
      </c>
      <c r="K6" s="1" t="s">
        <v>1141</v>
      </c>
      <c r="L6" s="1" t="s">
        <v>198</v>
      </c>
      <c r="M6" s="1" t="s">
        <v>441</v>
      </c>
      <c r="N6" s="1" t="s">
        <v>366</v>
      </c>
      <c r="O6" s="1" t="s">
        <v>433</v>
      </c>
      <c r="Q6" s="1" t="s">
        <v>111</v>
      </c>
      <c r="R6" s="1" t="s">
        <v>433</v>
      </c>
      <c r="T6" s="1" t="s">
        <v>673</v>
      </c>
      <c r="U6" s="1" t="s">
        <v>674</v>
      </c>
      <c r="W6" s="1">
        <v>48</v>
      </c>
      <c r="X6" s="1" t="s">
        <v>959</v>
      </c>
      <c r="Y6" s="1" t="s">
        <v>461</v>
      </c>
      <c r="Z6" s="1" t="s">
        <v>675</v>
      </c>
      <c r="AB6" s="1" t="s">
        <v>27</v>
      </c>
      <c r="AC6" s="1" t="s">
        <v>68</v>
      </c>
      <c r="AD6" s="1" t="s">
        <v>421</v>
      </c>
      <c r="AE6" s="1" t="s">
        <v>776</v>
      </c>
      <c r="AF6" s="1" t="s">
        <v>676</v>
      </c>
      <c r="AG6" s="1" t="s">
        <v>96</v>
      </c>
      <c r="AH6" s="1" t="s">
        <v>677</v>
      </c>
      <c r="AL6" s="1" t="s">
        <v>97</v>
      </c>
      <c r="AM6" s="1" t="s">
        <v>285</v>
      </c>
      <c r="AN6" s="1" t="s">
        <v>678</v>
      </c>
      <c r="AO6" s="1" t="s">
        <v>678</v>
      </c>
      <c r="AP6" s="1" t="s">
        <v>679</v>
      </c>
      <c r="AQ6" s="1" t="s">
        <v>194</v>
      </c>
      <c r="AR6" s="1" t="s">
        <v>285</v>
      </c>
      <c r="AS6" s="1" t="s">
        <v>182</v>
      </c>
      <c r="AT6" s="1" t="s">
        <v>285</v>
      </c>
      <c r="AU6" s="1" t="s">
        <v>285</v>
      </c>
      <c r="AW6" s="1" t="s">
        <v>185</v>
      </c>
      <c r="AX6" s="1" t="s">
        <v>281</v>
      </c>
      <c r="AY6" s="1" t="s">
        <v>1339</v>
      </c>
      <c r="AZ6" s="1" t="s">
        <v>941</v>
      </c>
      <c r="BA6" s="1" t="s">
        <v>432</v>
      </c>
      <c r="BB6" s="1" t="s">
        <v>432</v>
      </c>
      <c r="BC6" s="1" t="s">
        <v>432</v>
      </c>
      <c r="BD6" s="1">
        <v>0</v>
      </c>
      <c r="BF6" s="1" t="s">
        <v>274</v>
      </c>
      <c r="BG6" s="1">
        <v>92.8</v>
      </c>
      <c r="BH6" s="1">
        <v>25</v>
      </c>
      <c r="BI6" s="1">
        <v>29</v>
      </c>
      <c r="BK6" s="1">
        <v>88.4</v>
      </c>
      <c r="BM6" s="1">
        <v>29</v>
      </c>
      <c r="BN6" s="1">
        <v>94.8</v>
      </c>
      <c r="BO6" s="1">
        <v>25</v>
      </c>
      <c r="BP6" s="1">
        <v>19</v>
      </c>
      <c r="BQ6" s="1">
        <v>90.4</v>
      </c>
      <c r="BS6" s="1">
        <v>17</v>
      </c>
      <c r="BT6" s="15">
        <v>-9.8360655737704902E-2</v>
      </c>
      <c r="BV6" s="1">
        <v>-9.8000000000000004E-2</v>
      </c>
      <c r="BX6" s="1" t="s">
        <v>432</v>
      </c>
      <c r="BY6" s="1" t="s">
        <v>461</v>
      </c>
      <c r="BZ6" s="1" t="s">
        <v>472</v>
      </c>
      <c r="CA6" s="1" t="s">
        <v>285</v>
      </c>
      <c r="CB6" s="1" t="s">
        <v>819</v>
      </c>
    </row>
    <row r="7" spans="1:81" ht="34.200000000000003" customHeight="1" x14ac:dyDescent="0.3">
      <c r="A7" s="1" t="s">
        <v>432</v>
      </c>
      <c r="B7" s="13" t="s">
        <v>1424</v>
      </c>
      <c r="C7" s="14" t="s">
        <v>1421</v>
      </c>
      <c r="D7" s="10"/>
      <c r="E7" s="11">
        <v>41577</v>
      </c>
      <c r="F7" s="1" t="s">
        <v>100</v>
      </c>
      <c r="H7" s="1" t="s">
        <v>934</v>
      </c>
      <c r="I7" s="1" t="s">
        <v>1375</v>
      </c>
      <c r="J7" s="1">
        <v>1</v>
      </c>
      <c r="K7" s="1" t="s">
        <v>101</v>
      </c>
      <c r="L7" s="1" t="s">
        <v>130</v>
      </c>
      <c r="M7" s="1" t="s">
        <v>1042</v>
      </c>
      <c r="N7" s="1" t="s">
        <v>366</v>
      </c>
      <c r="O7" s="1" t="s">
        <v>432</v>
      </c>
      <c r="Q7" s="1" t="s">
        <v>1045</v>
      </c>
      <c r="R7" s="1" t="s">
        <v>432</v>
      </c>
      <c r="T7" s="1" t="s">
        <v>189</v>
      </c>
      <c r="U7" s="1" t="s">
        <v>190</v>
      </c>
      <c r="W7" s="1">
        <v>42</v>
      </c>
      <c r="X7" s="1" t="s">
        <v>191</v>
      </c>
      <c r="Y7" s="1" t="s">
        <v>194</v>
      </c>
      <c r="Z7" s="1" t="s">
        <v>192</v>
      </c>
      <c r="AB7" s="1" t="s">
        <v>462</v>
      </c>
      <c r="AC7" s="1" t="s">
        <v>68</v>
      </c>
      <c r="AD7" s="1" t="s">
        <v>193</v>
      </c>
      <c r="AE7" s="1" t="s">
        <v>70</v>
      </c>
      <c r="AF7" s="1" t="s">
        <v>177</v>
      </c>
      <c r="AG7" s="1" t="s">
        <v>194</v>
      </c>
      <c r="AH7" s="1" t="s">
        <v>376</v>
      </c>
      <c r="AL7" s="1" t="s">
        <v>114</v>
      </c>
      <c r="AM7" s="1" t="s">
        <v>194</v>
      </c>
      <c r="AN7" s="1" t="s">
        <v>195</v>
      </c>
      <c r="AO7" s="1" t="s">
        <v>938</v>
      </c>
      <c r="AP7" s="1" t="s">
        <v>194</v>
      </c>
      <c r="AQ7" s="1" t="s">
        <v>194</v>
      </c>
      <c r="AR7" s="1" t="s">
        <v>194</v>
      </c>
      <c r="AS7" s="1" t="s">
        <v>472</v>
      </c>
      <c r="AT7" s="1" t="s">
        <v>194</v>
      </c>
      <c r="AU7" s="1" t="s">
        <v>183</v>
      </c>
      <c r="AW7" s="1" t="s">
        <v>185</v>
      </c>
      <c r="AX7" s="1" t="s">
        <v>940</v>
      </c>
      <c r="AY7" s="1" t="s">
        <v>1339</v>
      </c>
      <c r="AZ7" s="1" t="s">
        <v>947</v>
      </c>
      <c r="BA7" s="1" t="s">
        <v>432</v>
      </c>
      <c r="BB7" s="16" t="s">
        <v>432</v>
      </c>
      <c r="BC7" s="1" t="s">
        <v>480</v>
      </c>
      <c r="BD7" s="1">
        <v>0</v>
      </c>
      <c r="BF7" s="1" t="s">
        <v>481</v>
      </c>
      <c r="BG7" s="1">
        <v>7.47</v>
      </c>
      <c r="BH7" s="1">
        <v>5.33</v>
      </c>
      <c r="BI7" s="1">
        <v>21</v>
      </c>
      <c r="BN7" s="1">
        <v>4.12</v>
      </c>
      <c r="BO7" s="1">
        <v>5.33</v>
      </c>
      <c r="BP7" s="1">
        <v>21</v>
      </c>
      <c r="BT7" s="1">
        <v>0.65</v>
      </c>
      <c r="BV7" s="1">
        <v>0.63</v>
      </c>
      <c r="BW7" s="1" t="s">
        <v>196</v>
      </c>
      <c r="BX7" s="1" t="s">
        <v>371</v>
      </c>
      <c r="BY7" s="1" t="s">
        <v>197</v>
      </c>
      <c r="BZ7" s="1" t="s">
        <v>28</v>
      </c>
      <c r="CA7" s="1" t="s">
        <v>285</v>
      </c>
      <c r="CB7" s="1" t="s">
        <v>848</v>
      </c>
    </row>
    <row r="8" spans="1:81" ht="34.200000000000003" customHeight="1" x14ac:dyDescent="0.3">
      <c r="A8" s="1" t="s">
        <v>1286</v>
      </c>
      <c r="B8" s="13" t="s">
        <v>1422</v>
      </c>
      <c r="C8" s="14" t="s">
        <v>1421</v>
      </c>
      <c r="D8" s="10"/>
      <c r="E8" s="11">
        <v>41577</v>
      </c>
      <c r="F8" s="1" t="s">
        <v>100</v>
      </c>
      <c r="H8" s="1" t="s">
        <v>934</v>
      </c>
      <c r="I8" s="1" t="s">
        <v>1375</v>
      </c>
      <c r="J8" s="1">
        <v>1</v>
      </c>
      <c r="K8" s="1" t="s">
        <v>101</v>
      </c>
      <c r="L8" s="1" t="s">
        <v>130</v>
      </c>
      <c r="M8" s="1" t="s">
        <v>1042</v>
      </c>
      <c r="N8" s="1" t="s">
        <v>366</v>
      </c>
      <c r="O8" s="1" t="s">
        <v>432</v>
      </c>
      <c r="Q8" s="1" t="s">
        <v>1045</v>
      </c>
      <c r="R8" s="1" t="s">
        <v>432</v>
      </c>
      <c r="W8" s="1">
        <v>111</v>
      </c>
      <c r="X8" s="1" t="s">
        <v>683</v>
      </c>
      <c r="Y8" s="1" t="s">
        <v>285</v>
      </c>
      <c r="Z8" s="1" t="s">
        <v>1238</v>
      </c>
      <c r="AB8" s="1" t="s">
        <v>359</v>
      </c>
      <c r="AE8" s="1" t="s">
        <v>1239</v>
      </c>
      <c r="AF8" s="1" t="s">
        <v>246</v>
      </c>
      <c r="AG8" s="1" t="s">
        <v>285</v>
      </c>
      <c r="AL8" s="1" t="s">
        <v>1231</v>
      </c>
      <c r="AP8" s="1" t="s">
        <v>1240</v>
      </c>
      <c r="AQ8" s="1" t="s">
        <v>1241</v>
      </c>
      <c r="AR8" s="1">
        <v>9</v>
      </c>
      <c r="AS8" s="1" t="s">
        <v>182</v>
      </c>
      <c r="AW8" s="1" t="s">
        <v>1199</v>
      </c>
      <c r="AX8" s="1" t="s">
        <v>940</v>
      </c>
      <c r="AY8" s="1" t="s">
        <v>1315</v>
      </c>
      <c r="AZ8" s="1" t="s">
        <v>1242</v>
      </c>
      <c r="BB8" s="1" t="s">
        <v>285</v>
      </c>
      <c r="BD8" s="1">
        <v>9</v>
      </c>
      <c r="BF8" s="1" t="s">
        <v>1169</v>
      </c>
      <c r="BG8" s="1">
        <v>73.37</v>
      </c>
      <c r="BH8" s="1">
        <v>11.51</v>
      </c>
      <c r="BI8" s="1">
        <v>83</v>
      </c>
      <c r="BK8" s="1">
        <v>40.24</v>
      </c>
      <c r="BL8" s="1">
        <v>12.59</v>
      </c>
      <c r="BM8" s="1">
        <v>83</v>
      </c>
      <c r="BN8" s="1">
        <v>64.64</v>
      </c>
      <c r="BO8" s="1">
        <v>9.99</v>
      </c>
      <c r="BP8" s="1">
        <v>28</v>
      </c>
      <c r="BQ8" s="1">
        <v>38.93</v>
      </c>
      <c r="BR8" s="1">
        <v>9.56</v>
      </c>
      <c r="BS8" s="1">
        <v>29</v>
      </c>
      <c r="BT8" s="1">
        <v>0.78280000000000005</v>
      </c>
      <c r="BX8" s="1" t="s">
        <v>433</v>
      </c>
      <c r="BY8" s="1" t="s">
        <v>182</v>
      </c>
    </row>
    <row r="9" spans="1:81" ht="34.200000000000003" customHeight="1" x14ac:dyDescent="0.3">
      <c r="A9" s="1" t="s">
        <v>1287</v>
      </c>
      <c r="B9" s="13" t="s">
        <v>1423</v>
      </c>
      <c r="C9" s="14" t="s">
        <v>1421</v>
      </c>
      <c r="D9" s="10"/>
      <c r="E9" s="11">
        <v>41577</v>
      </c>
      <c r="F9" s="1" t="s">
        <v>100</v>
      </c>
      <c r="H9" s="1" t="s">
        <v>934</v>
      </c>
      <c r="I9" s="1" t="s">
        <v>1375</v>
      </c>
      <c r="J9" s="1">
        <v>1</v>
      </c>
      <c r="K9" s="1" t="s">
        <v>101</v>
      </c>
      <c r="L9" s="1" t="s">
        <v>130</v>
      </c>
      <c r="M9" s="1" t="s">
        <v>1042</v>
      </c>
      <c r="N9" s="1" t="s">
        <v>366</v>
      </c>
      <c r="O9" s="1" t="s">
        <v>432</v>
      </c>
      <c r="Q9" s="1" t="s">
        <v>1045</v>
      </c>
      <c r="R9" s="1" t="s">
        <v>432</v>
      </c>
      <c r="W9" s="1">
        <v>30</v>
      </c>
      <c r="X9" s="1" t="s">
        <v>230</v>
      </c>
      <c r="Y9" s="1" t="s">
        <v>362</v>
      </c>
      <c r="Z9" s="1" t="s">
        <v>1043</v>
      </c>
      <c r="AB9" s="1" t="s">
        <v>27</v>
      </c>
      <c r="AE9" s="1" t="s">
        <v>70</v>
      </c>
      <c r="AF9" s="1" t="s">
        <v>1048</v>
      </c>
      <c r="AG9" s="1" t="s">
        <v>98</v>
      </c>
      <c r="AL9" s="1" t="s">
        <v>97</v>
      </c>
      <c r="AP9" s="1" t="s">
        <v>1044</v>
      </c>
      <c r="AQ9" s="1" t="s">
        <v>1044</v>
      </c>
      <c r="AR9" s="1" t="s">
        <v>446</v>
      </c>
      <c r="AS9" s="1" t="s">
        <v>200</v>
      </c>
      <c r="AW9" s="1" t="s">
        <v>285</v>
      </c>
      <c r="AX9" s="1" t="s">
        <v>899</v>
      </c>
      <c r="AY9" s="1" t="s">
        <v>430</v>
      </c>
      <c r="AZ9" s="1" t="s">
        <v>431</v>
      </c>
      <c r="BB9" s="1" t="s">
        <v>432</v>
      </c>
      <c r="BD9" s="1">
        <v>0</v>
      </c>
      <c r="BF9" s="1" t="s">
        <v>434</v>
      </c>
      <c r="BG9" s="1">
        <v>72.5</v>
      </c>
      <c r="BH9" s="1">
        <v>25</v>
      </c>
      <c r="BI9" s="1">
        <v>15</v>
      </c>
      <c r="BN9" s="1">
        <v>61.13</v>
      </c>
      <c r="BO9" s="1">
        <v>25</v>
      </c>
      <c r="BP9" s="1">
        <v>15</v>
      </c>
      <c r="BT9" s="1">
        <v>0.443</v>
      </c>
      <c r="BV9" s="1">
        <v>0.443</v>
      </c>
      <c r="BX9" s="1" t="s">
        <v>432</v>
      </c>
      <c r="BY9" s="1" t="s">
        <v>461</v>
      </c>
    </row>
    <row r="10" spans="1:81" ht="34.200000000000003" customHeight="1" x14ac:dyDescent="0.3">
      <c r="A10" s="1" t="s">
        <v>1035</v>
      </c>
      <c r="B10" s="13" t="s">
        <v>87</v>
      </c>
      <c r="C10" s="14" t="s">
        <v>1425</v>
      </c>
      <c r="D10" s="10"/>
      <c r="E10" s="11">
        <v>41570</v>
      </c>
      <c r="F10" s="1" t="s">
        <v>100</v>
      </c>
      <c r="H10" s="1" t="s">
        <v>934</v>
      </c>
      <c r="I10" s="1" t="s">
        <v>1375</v>
      </c>
      <c r="J10" s="1">
        <v>1</v>
      </c>
      <c r="K10" s="1" t="s">
        <v>101</v>
      </c>
      <c r="L10" s="1" t="s">
        <v>38</v>
      </c>
      <c r="M10" s="1" t="s">
        <v>441</v>
      </c>
      <c r="N10" s="1" t="s">
        <v>303</v>
      </c>
      <c r="O10" s="1" t="s">
        <v>433</v>
      </c>
      <c r="Q10" s="1" t="s">
        <v>929</v>
      </c>
      <c r="R10" s="1" t="s">
        <v>371</v>
      </c>
      <c r="W10" s="1">
        <v>30</v>
      </c>
      <c r="X10" s="1" t="s">
        <v>230</v>
      </c>
      <c r="Y10" s="1" t="s">
        <v>362</v>
      </c>
      <c r="Z10" s="1" t="s">
        <v>1043</v>
      </c>
      <c r="AB10" s="1" t="s">
        <v>27</v>
      </c>
      <c r="AE10" s="1" t="s">
        <v>70</v>
      </c>
      <c r="AF10" s="1" t="s">
        <v>1046</v>
      </c>
      <c r="AG10" s="1" t="s">
        <v>98</v>
      </c>
      <c r="AL10" s="1" t="s">
        <v>97</v>
      </c>
      <c r="AP10" s="1" t="s">
        <v>1044</v>
      </c>
      <c r="AQ10" s="1" t="s">
        <v>1044</v>
      </c>
      <c r="AR10" s="1" t="s">
        <v>446</v>
      </c>
      <c r="AS10" s="1" t="s">
        <v>200</v>
      </c>
      <c r="AW10" s="1" t="s">
        <v>285</v>
      </c>
      <c r="AX10" s="1" t="s">
        <v>899</v>
      </c>
      <c r="AY10" s="1" t="s">
        <v>430</v>
      </c>
      <c r="AZ10" s="1" t="s">
        <v>431</v>
      </c>
      <c r="BB10" s="1" t="s">
        <v>432</v>
      </c>
      <c r="BD10" s="1">
        <v>0</v>
      </c>
      <c r="BF10" s="1" t="s">
        <v>434</v>
      </c>
      <c r="BG10" s="1">
        <v>66.34</v>
      </c>
      <c r="BH10" s="1">
        <v>25</v>
      </c>
      <c r="BI10" s="1">
        <v>9</v>
      </c>
      <c r="BN10" s="1">
        <v>59.11</v>
      </c>
      <c r="BO10" s="1">
        <v>25</v>
      </c>
      <c r="BP10" s="1">
        <v>9</v>
      </c>
      <c r="BT10" s="1">
        <v>0.27500000000000002</v>
      </c>
      <c r="BV10" s="1">
        <v>0.27500000000000002</v>
      </c>
      <c r="BX10" s="1" t="s">
        <v>432</v>
      </c>
      <c r="BY10" s="1" t="s">
        <v>461</v>
      </c>
    </row>
    <row r="11" spans="1:81" ht="34.200000000000003" customHeight="1" x14ac:dyDescent="0.3">
      <c r="A11" s="1" t="s">
        <v>1288</v>
      </c>
      <c r="B11" s="13" t="s">
        <v>1041</v>
      </c>
      <c r="C11" s="14" t="s">
        <v>1426</v>
      </c>
      <c r="D11" s="10"/>
      <c r="E11" s="11">
        <v>41577</v>
      </c>
      <c r="F11" s="1" t="s">
        <v>1049</v>
      </c>
      <c r="H11" s="1" t="s">
        <v>1057</v>
      </c>
      <c r="I11" s="1" t="s">
        <v>1057</v>
      </c>
      <c r="J11" s="1">
        <v>6</v>
      </c>
      <c r="K11" s="1" t="s">
        <v>1056</v>
      </c>
      <c r="L11" s="1" t="s">
        <v>38</v>
      </c>
      <c r="M11" s="1" t="s">
        <v>441</v>
      </c>
      <c r="N11" s="1" t="s">
        <v>1062</v>
      </c>
      <c r="O11" s="1" t="s">
        <v>433</v>
      </c>
      <c r="Q11" s="1" t="s">
        <v>929</v>
      </c>
      <c r="R11" s="1" t="s">
        <v>432</v>
      </c>
      <c r="W11" s="1">
        <v>30</v>
      </c>
      <c r="X11" s="1" t="s">
        <v>230</v>
      </c>
      <c r="Y11" s="1" t="s">
        <v>362</v>
      </c>
      <c r="Z11" s="1" t="s">
        <v>1043</v>
      </c>
      <c r="AB11" s="1" t="s">
        <v>27</v>
      </c>
      <c r="AE11" s="1" t="s">
        <v>70</v>
      </c>
      <c r="AF11" s="1" t="s">
        <v>1047</v>
      </c>
      <c r="AG11" s="1" t="s">
        <v>98</v>
      </c>
      <c r="AL11" s="1" t="s">
        <v>97</v>
      </c>
      <c r="AP11" s="1" t="s">
        <v>1044</v>
      </c>
      <c r="AQ11" s="1" t="s">
        <v>1044</v>
      </c>
      <c r="AR11" s="1" t="s">
        <v>446</v>
      </c>
      <c r="AS11" s="1" t="s">
        <v>200</v>
      </c>
      <c r="AW11" s="1" t="s">
        <v>285</v>
      </c>
      <c r="AX11" s="1" t="s">
        <v>899</v>
      </c>
      <c r="AY11" s="1" t="s">
        <v>430</v>
      </c>
      <c r="AZ11" s="1" t="s">
        <v>431</v>
      </c>
      <c r="BB11" s="1" t="s">
        <v>432</v>
      </c>
      <c r="BD11" s="1">
        <v>0</v>
      </c>
      <c r="BF11" s="1" t="s">
        <v>434</v>
      </c>
      <c r="BG11" s="1">
        <v>47.75</v>
      </c>
      <c r="BH11" s="1">
        <v>25</v>
      </c>
      <c r="BI11" s="1">
        <v>5</v>
      </c>
      <c r="BN11" s="1">
        <v>27.83</v>
      </c>
      <c r="BO11" s="1">
        <v>25</v>
      </c>
      <c r="BP11" s="1">
        <v>5</v>
      </c>
      <c r="BT11" s="1">
        <v>0.72</v>
      </c>
      <c r="BV11" s="1">
        <v>0.72</v>
      </c>
      <c r="BX11" s="1" t="s">
        <v>432</v>
      </c>
      <c r="BY11" s="1" t="s">
        <v>461</v>
      </c>
    </row>
    <row r="12" spans="1:81" ht="34.200000000000003" customHeight="1" x14ac:dyDescent="0.3">
      <c r="A12" s="7" t="s">
        <v>206</v>
      </c>
      <c r="B12" s="8" t="s">
        <v>201</v>
      </c>
      <c r="C12" s="9" t="s">
        <v>1527</v>
      </c>
      <c r="D12" s="10"/>
      <c r="E12" s="11">
        <v>40858</v>
      </c>
      <c r="F12" s="1" t="s">
        <v>208</v>
      </c>
      <c r="G12" s="1" t="s">
        <v>934</v>
      </c>
      <c r="H12" s="1" t="s">
        <v>934</v>
      </c>
      <c r="I12" s="1" t="s">
        <v>1377</v>
      </c>
      <c r="J12" s="1">
        <v>2</v>
      </c>
      <c r="K12" s="1" t="s">
        <v>142</v>
      </c>
      <c r="L12" s="1" t="s">
        <v>38</v>
      </c>
      <c r="M12" s="1" t="s">
        <v>441</v>
      </c>
      <c r="N12" s="1" t="s">
        <v>366</v>
      </c>
      <c r="O12" s="1" t="s">
        <v>194</v>
      </c>
      <c r="P12" s="1" t="s">
        <v>908</v>
      </c>
      <c r="Q12" s="12" t="s">
        <v>929</v>
      </c>
      <c r="R12" s="12" t="s">
        <v>285</v>
      </c>
      <c r="T12" s="1" t="s">
        <v>91</v>
      </c>
      <c r="W12" s="1">
        <v>125</v>
      </c>
      <c r="X12" s="1" t="s">
        <v>230</v>
      </c>
      <c r="Y12" s="1" t="s">
        <v>461</v>
      </c>
      <c r="Z12" s="1" t="s">
        <v>92</v>
      </c>
      <c r="AB12" s="1" t="s">
        <v>27</v>
      </c>
      <c r="AE12" s="1" t="s">
        <v>70</v>
      </c>
      <c r="AF12" s="1" t="s">
        <v>93</v>
      </c>
      <c r="AG12" s="1" t="s">
        <v>98</v>
      </c>
      <c r="AL12" s="1" t="s">
        <v>97</v>
      </c>
      <c r="AP12" s="1" t="s">
        <v>99</v>
      </c>
      <c r="AQ12" s="1" t="s">
        <v>99</v>
      </c>
      <c r="AR12" s="1">
        <v>11</v>
      </c>
      <c r="AS12" s="1" t="s">
        <v>182</v>
      </c>
      <c r="AW12" s="1" t="s">
        <v>194</v>
      </c>
      <c r="AX12" s="1" t="s">
        <v>281</v>
      </c>
      <c r="AY12" s="1" t="s">
        <v>1315</v>
      </c>
      <c r="AZ12" s="1" t="s">
        <v>431</v>
      </c>
      <c r="BB12" s="1" t="s">
        <v>432</v>
      </c>
      <c r="BD12" s="1">
        <v>0</v>
      </c>
      <c r="BF12" s="1" t="s">
        <v>274</v>
      </c>
      <c r="BG12" s="17">
        <v>0.65300000000000002</v>
      </c>
      <c r="BH12" s="1">
        <v>0.155</v>
      </c>
      <c r="BI12" s="1">
        <v>73</v>
      </c>
      <c r="BN12" s="17">
        <v>0.56420000000000003</v>
      </c>
      <c r="BO12" s="1">
        <v>13.3</v>
      </c>
      <c r="BP12" s="1">
        <v>52</v>
      </c>
      <c r="BT12" s="1">
        <v>0.60709999999999997</v>
      </c>
      <c r="BW12" s="1" t="s">
        <v>103</v>
      </c>
      <c r="BX12" s="1" t="s">
        <v>433</v>
      </c>
      <c r="BY12" s="1" t="s">
        <v>182</v>
      </c>
    </row>
    <row r="13" spans="1:81" ht="34.200000000000003" customHeight="1" x14ac:dyDescent="0.3">
      <c r="A13" s="7" t="s">
        <v>207</v>
      </c>
      <c r="B13" s="8" t="s">
        <v>201</v>
      </c>
      <c r="C13" s="9" t="s">
        <v>1527</v>
      </c>
      <c r="D13" s="10"/>
      <c r="E13" s="11">
        <v>40858</v>
      </c>
      <c r="F13" s="1" t="s">
        <v>208</v>
      </c>
      <c r="G13" s="1" t="s">
        <v>934</v>
      </c>
      <c r="H13" s="1" t="s">
        <v>1356</v>
      </c>
      <c r="I13" s="1" t="s">
        <v>1356</v>
      </c>
      <c r="J13" s="1">
        <v>6</v>
      </c>
      <c r="K13" s="1" t="s">
        <v>142</v>
      </c>
      <c r="L13" s="1" t="s">
        <v>38</v>
      </c>
      <c r="M13" s="1" t="s">
        <v>441</v>
      </c>
      <c r="N13" s="1" t="s">
        <v>366</v>
      </c>
      <c r="O13" s="1" t="s">
        <v>194</v>
      </c>
      <c r="P13" s="1" t="s">
        <v>908</v>
      </c>
      <c r="Q13" s="12" t="s">
        <v>929</v>
      </c>
      <c r="R13" s="12" t="s">
        <v>285</v>
      </c>
      <c r="W13" s="1">
        <v>91</v>
      </c>
      <c r="X13" s="1" t="s">
        <v>230</v>
      </c>
      <c r="Y13" s="1" t="s">
        <v>362</v>
      </c>
      <c r="Z13" s="1" t="s">
        <v>1050</v>
      </c>
      <c r="AB13" s="1" t="s">
        <v>27</v>
      </c>
      <c r="AE13" s="1" t="s">
        <v>70</v>
      </c>
      <c r="AF13" s="1" t="s">
        <v>1048</v>
      </c>
      <c r="AG13" s="1" t="s">
        <v>1060</v>
      </c>
      <c r="AL13" s="1" t="s">
        <v>247</v>
      </c>
      <c r="AP13" s="1" t="s">
        <v>1063</v>
      </c>
      <c r="AQ13" s="1" t="s">
        <v>285</v>
      </c>
      <c r="AR13" s="1">
        <v>64</v>
      </c>
      <c r="AS13" s="1" t="s">
        <v>182</v>
      </c>
      <c r="AW13" s="1" t="s">
        <v>465</v>
      </c>
      <c r="AX13" s="1" t="s">
        <v>429</v>
      </c>
      <c r="AY13" s="1" t="s">
        <v>1338</v>
      </c>
      <c r="AZ13" s="1" t="s">
        <v>431</v>
      </c>
      <c r="BB13" s="1" t="s">
        <v>432</v>
      </c>
      <c r="BD13" s="1">
        <v>0</v>
      </c>
      <c r="BF13" s="1" t="s">
        <v>434</v>
      </c>
      <c r="BG13" s="1">
        <v>67.2</v>
      </c>
      <c r="BH13" s="1">
        <v>20.5</v>
      </c>
      <c r="BI13" s="1">
        <v>40</v>
      </c>
      <c r="BK13" s="1">
        <v>67.900000000000006</v>
      </c>
      <c r="BL13" s="1">
        <v>21.2</v>
      </c>
      <c r="BM13" s="1">
        <v>40</v>
      </c>
      <c r="BN13" s="1">
        <v>66.3</v>
      </c>
      <c r="BO13" s="1">
        <v>18.600000000000001</v>
      </c>
      <c r="BP13" s="1">
        <v>51</v>
      </c>
      <c r="BQ13" s="1">
        <v>63.3</v>
      </c>
      <c r="BR13" s="1">
        <v>21.3</v>
      </c>
      <c r="BS13" s="1">
        <v>51</v>
      </c>
      <c r="BT13" s="1">
        <v>4.6300000000000001E-2</v>
      </c>
      <c r="BX13" s="1" t="s">
        <v>432</v>
      </c>
      <c r="BY13" s="1" t="s">
        <v>182</v>
      </c>
    </row>
    <row r="14" spans="1:81" ht="34.200000000000003" customHeight="1" x14ac:dyDescent="0.3">
      <c r="A14" s="7" t="s">
        <v>895</v>
      </c>
      <c r="B14" s="8" t="s">
        <v>201</v>
      </c>
      <c r="C14" s="9" t="s">
        <v>1527</v>
      </c>
      <c r="D14" s="10"/>
      <c r="E14" s="11">
        <v>40858</v>
      </c>
      <c r="F14" s="1" t="s">
        <v>208</v>
      </c>
      <c r="G14" s="1" t="s">
        <v>934</v>
      </c>
      <c r="H14" s="1" t="s">
        <v>1356</v>
      </c>
      <c r="I14" s="1" t="s">
        <v>1356</v>
      </c>
      <c r="J14" s="1">
        <v>6</v>
      </c>
      <c r="K14" s="1" t="s">
        <v>142</v>
      </c>
      <c r="L14" s="1" t="s">
        <v>38</v>
      </c>
      <c r="M14" s="1" t="s">
        <v>441</v>
      </c>
      <c r="N14" s="1" t="s">
        <v>366</v>
      </c>
      <c r="O14" s="1" t="s">
        <v>194</v>
      </c>
      <c r="P14" s="1" t="s">
        <v>908</v>
      </c>
      <c r="Q14" s="12" t="s">
        <v>929</v>
      </c>
      <c r="R14" s="12" t="s">
        <v>285</v>
      </c>
      <c r="T14" s="1" t="s">
        <v>209</v>
      </c>
      <c r="U14" s="1" t="s">
        <v>224</v>
      </c>
      <c r="W14" s="1">
        <v>25</v>
      </c>
      <c r="X14" s="1" t="s">
        <v>210</v>
      </c>
      <c r="Y14" s="1" t="s">
        <v>472</v>
      </c>
      <c r="Z14" s="1" t="s">
        <v>211</v>
      </c>
      <c r="AB14" s="1" t="s">
        <v>27</v>
      </c>
      <c r="AC14" s="1" t="s">
        <v>68</v>
      </c>
      <c r="AD14" s="1" t="s">
        <v>212</v>
      </c>
      <c r="AE14" s="1" t="s">
        <v>70</v>
      </c>
      <c r="AF14" s="1" t="s">
        <v>213</v>
      </c>
      <c r="AG14" s="1" t="s">
        <v>96</v>
      </c>
      <c r="AH14" s="1" t="s">
        <v>194</v>
      </c>
      <c r="AL14" s="1" t="s">
        <v>97</v>
      </c>
      <c r="AM14" s="1" t="s">
        <v>214</v>
      </c>
      <c r="AN14" s="1" t="s">
        <v>215</v>
      </c>
      <c r="AO14" s="1" t="s">
        <v>216</v>
      </c>
      <c r="AP14" s="1" t="s">
        <v>217</v>
      </c>
      <c r="AQ14" s="1" t="s">
        <v>218</v>
      </c>
      <c r="AR14" s="1" t="s">
        <v>68</v>
      </c>
      <c r="AS14" s="1" t="s">
        <v>182</v>
      </c>
      <c r="AT14" s="1" t="s">
        <v>219</v>
      </c>
      <c r="AU14" s="1" t="s">
        <v>183</v>
      </c>
      <c r="AW14" s="1" t="s">
        <v>220</v>
      </c>
      <c r="AX14" s="1" t="s">
        <v>194</v>
      </c>
      <c r="AY14" s="1" t="s">
        <v>430</v>
      </c>
      <c r="AZ14" s="1" t="s">
        <v>431</v>
      </c>
      <c r="BA14" s="1" t="s">
        <v>432</v>
      </c>
      <c r="BB14" s="16" t="s">
        <v>432</v>
      </c>
      <c r="BC14" s="1" t="s">
        <v>480</v>
      </c>
      <c r="BD14" s="1">
        <v>0</v>
      </c>
      <c r="BF14" s="1" t="s">
        <v>481</v>
      </c>
      <c r="BG14" s="1">
        <v>0.73</v>
      </c>
      <c r="BH14" s="1">
        <v>0.17</v>
      </c>
      <c r="BI14" s="1">
        <v>13</v>
      </c>
      <c r="BK14" s="1">
        <v>0.56999999999999995</v>
      </c>
      <c r="BL14" s="1">
        <v>0.22</v>
      </c>
      <c r="BM14" s="1">
        <v>13</v>
      </c>
      <c r="BN14" s="1">
        <v>0.7</v>
      </c>
      <c r="BO14" s="1">
        <v>0.12</v>
      </c>
      <c r="BP14" s="1">
        <v>12</v>
      </c>
      <c r="BQ14" s="1">
        <v>0.48</v>
      </c>
      <c r="BR14" s="1">
        <v>0.16</v>
      </c>
      <c r="BS14" s="1">
        <v>12</v>
      </c>
      <c r="BT14" s="1">
        <v>2.1113</v>
      </c>
      <c r="BW14" s="1" t="s">
        <v>221</v>
      </c>
      <c r="BX14" s="1" t="s">
        <v>371</v>
      </c>
      <c r="BY14" s="1" t="s">
        <v>200</v>
      </c>
      <c r="BZ14" s="1" t="s">
        <v>28</v>
      </c>
      <c r="CA14" s="1" t="s">
        <v>223</v>
      </c>
      <c r="CB14" s="1" t="s">
        <v>222</v>
      </c>
    </row>
    <row r="15" spans="1:81" ht="34.200000000000003" customHeight="1" x14ac:dyDescent="0.3">
      <c r="A15" s="7" t="s">
        <v>742</v>
      </c>
      <c r="B15" s="8" t="s">
        <v>743</v>
      </c>
      <c r="C15" s="9" t="s">
        <v>1486</v>
      </c>
      <c r="D15" s="10"/>
      <c r="E15" s="11">
        <v>40858</v>
      </c>
      <c r="F15" s="1" t="s">
        <v>400</v>
      </c>
      <c r="G15" s="1" t="s">
        <v>934</v>
      </c>
      <c r="H15" s="1" t="s">
        <v>934</v>
      </c>
      <c r="I15" s="1" t="s">
        <v>1375</v>
      </c>
      <c r="J15" s="1">
        <v>1</v>
      </c>
      <c r="K15" s="1" t="s">
        <v>138</v>
      </c>
      <c r="L15" s="1" t="s">
        <v>38</v>
      </c>
      <c r="M15" s="1" t="s">
        <v>441</v>
      </c>
      <c r="N15" s="1" t="s">
        <v>366</v>
      </c>
      <c r="O15" s="1" t="s">
        <v>747</v>
      </c>
      <c r="P15" s="1" t="s">
        <v>194</v>
      </c>
      <c r="Q15" s="1" t="s">
        <v>194</v>
      </c>
      <c r="R15" s="1" t="s">
        <v>285</v>
      </c>
      <c r="T15" s="1" t="s">
        <v>209</v>
      </c>
      <c r="U15" s="1" t="s">
        <v>224</v>
      </c>
      <c r="W15" s="1">
        <v>32</v>
      </c>
      <c r="X15" s="1" t="s">
        <v>210</v>
      </c>
      <c r="Y15" s="1" t="s">
        <v>472</v>
      </c>
      <c r="Z15" s="1" t="s">
        <v>211</v>
      </c>
      <c r="AB15" s="1" t="s">
        <v>27</v>
      </c>
      <c r="AC15" s="1" t="s">
        <v>68</v>
      </c>
      <c r="AD15" s="1" t="s">
        <v>212</v>
      </c>
      <c r="AE15" s="1" t="s">
        <v>70</v>
      </c>
      <c r="AF15" s="1" t="s">
        <v>213</v>
      </c>
      <c r="AG15" s="1" t="s">
        <v>96</v>
      </c>
      <c r="AH15" s="1" t="s">
        <v>194</v>
      </c>
      <c r="AL15" s="1" t="s">
        <v>114</v>
      </c>
      <c r="AM15" s="1" t="s">
        <v>214</v>
      </c>
      <c r="AN15" s="1" t="s">
        <v>215</v>
      </c>
      <c r="AO15" s="1" t="s">
        <v>216</v>
      </c>
      <c r="AP15" s="1" t="s">
        <v>225</v>
      </c>
      <c r="AQ15" s="1" t="s">
        <v>226</v>
      </c>
      <c r="AR15" s="1" t="s">
        <v>68</v>
      </c>
      <c r="AS15" s="1" t="s">
        <v>182</v>
      </c>
      <c r="AT15" s="1" t="s">
        <v>219</v>
      </c>
      <c r="AU15" s="1" t="s">
        <v>183</v>
      </c>
      <c r="AW15" s="1" t="s">
        <v>220</v>
      </c>
      <c r="AX15" s="1" t="s">
        <v>194</v>
      </c>
      <c r="AY15" s="1" t="s">
        <v>430</v>
      </c>
      <c r="AZ15" s="1" t="s">
        <v>431</v>
      </c>
      <c r="BA15" s="1" t="s">
        <v>432</v>
      </c>
      <c r="BB15" s="16" t="s">
        <v>432</v>
      </c>
      <c r="BC15" s="1" t="s">
        <v>480</v>
      </c>
      <c r="BD15" s="1">
        <v>0</v>
      </c>
      <c r="BF15" s="1" t="s">
        <v>481</v>
      </c>
      <c r="BG15" s="1">
        <v>0.71</v>
      </c>
      <c r="BH15" s="1">
        <v>0.15</v>
      </c>
      <c r="BI15" s="1">
        <v>25</v>
      </c>
      <c r="BK15" s="1">
        <v>0.76</v>
      </c>
      <c r="BL15" s="1">
        <v>7.0000000000000007E-2</v>
      </c>
      <c r="BM15" s="1">
        <v>25</v>
      </c>
      <c r="BN15" s="1">
        <v>0.86</v>
      </c>
      <c r="BO15" s="1">
        <v>0.1</v>
      </c>
      <c r="BP15" s="1">
        <v>7</v>
      </c>
      <c r="BQ15" s="1">
        <v>0.88</v>
      </c>
      <c r="BR15" s="1">
        <v>0.09</v>
      </c>
      <c r="BS15" s="1">
        <v>7</v>
      </c>
      <c r="BT15" s="1">
        <v>-1.0607</v>
      </c>
      <c r="BU15" s="18" t="s">
        <v>363</v>
      </c>
      <c r="BW15" s="1" t="s">
        <v>1331</v>
      </c>
      <c r="BX15" s="1" t="s">
        <v>433</v>
      </c>
      <c r="BY15" s="1" t="s">
        <v>200</v>
      </c>
      <c r="BZ15" s="1" t="s">
        <v>28</v>
      </c>
      <c r="CA15" s="1" t="s">
        <v>849</v>
      </c>
      <c r="CB15" s="1" t="s">
        <v>227</v>
      </c>
    </row>
    <row r="16" spans="1:81" ht="34.200000000000003" customHeight="1" x14ac:dyDescent="0.3">
      <c r="A16" s="1" t="s">
        <v>1304</v>
      </c>
      <c r="B16" s="13" t="s">
        <v>1213</v>
      </c>
      <c r="C16" s="14" t="s">
        <v>1427</v>
      </c>
      <c r="D16" s="10"/>
      <c r="E16" s="11">
        <v>41574</v>
      </c>
      <c r="F16" s="1" t="s">
        <v>1214</v>
      </c>
      <c r="H16" s="1" t="s">
        <v>934</v>
      </c>
      <c r="I16" s="1" t="s">
        <v>1375</v>
      </c>
      <c r="J16" s="1">
        <v>1</v>
      </c>
      <c r="K16" s="1" t="s">
        <v>1141</v>
      </c>
      <c r="L16" s="1" t="s">
        <v>823</v>
      </c>
      <c r="M16" s="1" t="s">
        <v>441</v>
      </c>
      <c r="N16" s="1" t="s">
        <v>366</v>
      </c>
      <c r="O16" s="1" t="s">
        <v>433</v>
      </c>
      <c r="Q16" s="1" t="s">
        <v>111</v>
      </c>
      <c r="R16" s="1" t="s">
        <v>433</v>
      </c>
      <c r="T16" s="1" t="s">
        <v>209</v>
      </c>
      <c r="U16" s="1" t="s">
        <v>224</v>
      </c>
      <c r="W16" s="1">
        <v>23</v>
      </c>
      <c r="X16" s="1" t="s">
        <v>210</v>
      </c>
      <c r="Y16" s="1" t="s">
        <v>472</v>
      </c>
      <c r="Z16" s="1" t="s">
        <v>211</v>
      </c>
      <c r="AB16" s="1" t="s">
        <v>27</v>
      </c>
      <c r="AC16" s="1" t="s">
        <v>68</v>
      </c>
      <c r="AD16" s="1" t="s">
        <v>212</v>
      </c>
      <c r="AE16" s="1" t="s">
        <v>70</v>
      </c>
      <c r="AF16" s="1" t="s">
        <v>213</v>
      </c>
      <c r="AG16" s="1" t="s">
        <v>96</v>
      </c>
      <c r="AH16" s="1" t="s">
        <v>194</v>
      </c>
      <c r="AL16" s="1" t="s">
        <v>114</v>
      </c>
      <c r="AM16" s="1" t="s">
        <v>214</v>
      </c>
      <c r="AN16" s="1" t="s">
        <v>215</v>
      </c>
      <c r="AO16" s="1" t="s">
        <v>216</v>
      </c>
      <c r="AP16" s="1" t="s">
        <v>225</v>
      </c>
      <c r="AQ16" s="1" t="s">
        <v>226</v>
      </c>
      <c r="AR16" s="1" t="s">
        <v>68</v>
      </c>
      <c r="AS16" s="1" t="s">
        <v>182</v>
      </c>
      <c r="AT16" s="1" t="s">
        <v>219</v>
      </c>
      <c r="AU16" s="1" t="s">
        <v>183</v>
      </c>
      <c r="AW16" s="1" t="s">
        <v>220</v>
      </c>
      <c r="AX16" s="1" t="s">
        <v>194</v>
      </c>
      <c r="AY16" s="1" t="s">
        <v>430</v>
      </c>
      <c r="AZ16" s="1" t="s">
        <v>431</v>
      </c>
      <c r="BA16" s="1" t="s">
        <v>432</v>
      </c>
      <c r="BB16" s="16" t="s">
        <v>432</v>
      </c>
      <c r="BC16" s="1" t="s">
        <v>480</v>
      </c>
      <c r="BD16" s="1">
        <v>0</v>
      </c>
      <c r="BF16" s="1" t="s">
        <v>481</v>
      </c>
      <c r="BG16" s="1">
        <v>0.54</v>
      </c>
      <c r="BH16" s="1">
        <v>0.12</v>
      </c>
      <c r="BI16" s="1">
        <v>7</v>
      </c>
      <c r="BK16" s="1">
        <v>0.45</v>
      </c>
      <c r="BL16" s="1">
        <v>0.16</v>
      </c>
      <c r="BM16" s="1">
        <v>7</v>
      </c>
      <c r="BN16" s="1">
        <v>0.46</v>
      </c>
      <c r="BO16" s="1">
        <v>0.16</v>
      </c>
      <c r="BP16" s="1">
        <v>16</v>
      </c>
      <c r="BQ16" s="1">
        <v>0.47</v>
      </c>
      <c r="BR16" s="1">
        <v>0.11</v>
      </c>
      <c r="BS16" s="1">
        <v>16</v>
      </c>
      <c r="BT16" s="1">
        <v>0.53449999999999998</v>
      </c>
      <c r="BU16" s="18" t="s">
        <v>363</v>
      </c>
      <c r="BW16" s="1" t="s">
        <v>1330</v>
      </c>
      <c r="BX16" s="1" t="s">
        <v>432</v>
      </c>
      <c r="BY16" s="1" t="s">
        <v>200</v>
      </c>
      <c r="BZ16" s="1" t="s">
        <v>28</v>
      </c>
      <c r="CA16" s="1" t="s">
        <v>849</v>
      </c>
      <c r="CB16" s="1" t="s">
        <v>227</v>
      </c>
    </row>
    <row r="17" spans="1:80" ht="34.200000000000003" customHeight="1" x14ac:dyDescent="0.3">
      <c r="A17" s="1" t="s">
        <v>1305</v>
      </c>
      <c r="B17" s="13" t="s">
        <v>1479</v>
      </c>
      <c r="C17" s="14" t="s">
        <v>1480</v>
      </c>
      <c r="D17" s="10"/>
      <c r="E17" s="11">
        <v>41574</v>
      </c>
      <c r="F17" s="1" t="s">
        <v>1221</v>
      </c>
      <c r="H17" s="1" t="s">
        <v>1222</v>
      </c>
      <c r="I17" s="1" t="s">
        <v>1373</v>
      </c>
      <c r="J17" s="1">
        <v>4</v>
      </c>
      <c r="K17" s="1" t="s">
        <v>1067</v>
      </c>
      <c r="L17" s="1" t="s">
        <v>823</v>
      </c>
      <c r="M17" s="1" t="s">
        <v>441</v>
      </c>
      <c r="N17" s="1" t="s">
        <v>366</v>
      </c>
      <c r="O17" s="1" t="s">
        <v>433</v>
      </c>
      <c r="Q17" s="1" t="s">
        <v>111</v>
      </c>
      <c r="R17" s="1" t="s">
        <v>433</v>
      </c>
      <c r="T17" s="1" t="s">
        <v>744</v>
      </c>
      <c r="U17" s="1" t="s">
        <v>746</v>
      </c>
      <c r="W17" s="1">
        <v>202</v>
      </c>
      <c r="X17" s="1" t="s">
        <v>683</v>
      </c>
      <c r="Y17" s="1" t="s">
        <v>285</v>
      </c>
      <c r="Z17" s="1" t="s">
        <v>745</v>
      </c>
      <c r="AB17" s="1" t="s">
        <v>27</v>
      </c>
      <c r="AC17" s="1" t="s">
        <v>446</v>
      </c>
      <c r="AD17" s="1" t="s">
        <v>748</v>
      </c>
      <c r="AE17" s="1" t="s">
        <v>741</v>
      </c>
      <c r="AF17" s="1" t="s">
        <v>749</v>
      </c>
      <c r="AG17" s="1" t="s">
        <v>96</v>
      </c>
      <c r="AH17" s="1" t="s">
        <v>750</v>
      </c>
      <c r="AL17" s="1" t="s">
        <v>114</v>
      </c>
      <c r="AM17" s="1" t="s">
        <v>751</v>
      </c>
      <c r="AN17" s="1" t="s">
        <v>949</v>
      </c>
      <c r="AO17" s="1" t="s">
        <v>950</v>
      </c>
      <c r="AP17" s="1" t="s">
        <v>951</v>
      </c>
      <c r="AQ17" s="1" t="s">
        <v>952</v>
      </c>
      <c r="AR17" s="1" t="s">
        <v>285</v>
      </c>
      <c r="AS17" s="1" t="s">
        <v>182</v>
      </c>
      <c r="AT17" s="1" t="s">
        <v>285</v>
      </c>
      <c r="AU17" s="1" t="s">
        <v>953</v>
      </c>
      <c r="AW17" s="1" t="s">
        <v>361</v>
      </c>
      <c r="AX17" s="1" t="s">
        <v>954</v>
      </c>
      <c r="AY17" s="1" t="s">
        <v>1315</v>
      </c>
      <c r="AZ17" s="1" t="s">
        <v>941</v>
      </c>
      <c r="BA17" s="1" t="s">
        <v>285</v>
      </c>
      <c r="BB17" s="19" t="s">
        <v>432</v>
      </c>
      <c r="BC17" s="1" t="s">
        <v>285</v>
      </c>
      <c r="BD17" s="1">
        <v>9</v>
      </c>
      <c r="BF17" s="1" t="s">
        <v>274</v>
      </c>
      <c r="BG17" s="1">
        <v>3.31</v>
      </c>
      <c r="BH17" s="1">
        <v>9.35</v>
      </c>
      <c r="BI17" s="1">
        <v>153</v>
      </c>
      <c r="BK17" s="1">
        <v>0.25</v>
      </c>
      <c r="BL17" s="1">
        <v>7.97</v>
      </c>
      <c r="BM17" s="1">
        <v>153</v>
      </c>
      <c r="BN17" s="1">
        <v>5.85</v>
      </c>
      <c r="BO17" s="1">
        <v>11.47</v>
      </c>
      <c r="BP17" s="1">
        <v>49</v>
      </c>
      <c r="BQ17" s="1">
        <v>6.93</v>
      </c>
      <c r="BR17" s="1">
        <v>9.16</v>
      </c>
      <c r="BS17" s="1">
        <v>49</v>
      </c>
      <c r="BT17" s="1">
        <v>-0.25659999999999999</v>
      </c>
      <c r="BX17" s="1" t="s">
        <v>432</v>
      </c>
      <c r="BY17" s="1" t="s">
        <v>461</v>
      </c>
      <c r="BZ17" s="1" t="s">
        <v>28</v>
      </c>
      <c r="CA17" s="1" t="s">
        <v>955</v>
      </c>
      <c r="CB17" s="1" t="s">
        <v>956</v>
      </c>
    </row>
    <row r="18" spans="1:80" ht="34.200000000000003" customHeight="1" x14ac:dyDescent="0.3">
      <c r="A18" s="7" t="s">
        <v>791</v>
      </c>
      <c r="B18" s="8" t="s">
        <v>792</v>
      </c>
      <c r="C18" s="9" t="s">
        <v>1428</v>
      </c>
      <c r="D18" s="10"/>
      <c r="E18" s="11">
        <v>40858</v>
      </c>
      <c r="F18" s="1" t="s">
        <v>400</v>
      </c>
      <c r="G18" s="1" t="s">
        <v>934</v>
      </c>
      <c r="H18" s="1" t="s">
        <v>934</v>
      </c>
      <c r="I18" s="1" t="s">
        <v>1375</v>
      </c>
      <c r="J18" s="1">
        <v>1</v>
      </c>
      <c r="K18" s="1" t="s">
        <v>101</v>
      </c>
      <c r="L18" s="1" t="s">
        <v>38</v>
      </c>
      <c r="M18" s="1" t="s">
        <v>1530</v>
      </c>
      <c r="N18" s="1" t="s">
        <v>366</v>
      </c>
      <c r="O18" s="1" t="s">
        <v>666</v>
      </c>
      <c r="P18" s="1" t="s">
        <v>919</v>
      </c>
      <c r="Q18" s="12" t="s">
        <v>929</v>
      </c>
      <c r="R18" s="12" t="s">
        <v>285</v>
      </c>
      <c r="W18" s="1">
        <v>476</v>
      </c>
      <c r="X18" s="1" t="s">
        <v>1215</v>
      </c>
      <c r="Y18" s="1" t="s">
        <v>285</v>
      </c>
      <c r="Z18" s="1" t="s">
        <v>1216</v>
      </c>
      <c r="AB18" s="1" t="s">
        <v>359</v>
      </c>
      <c r="AE18" s="1" t="s">
        <v>776</v>
      </c>
      <c r="AF18" s="1" t="s">
        <v>246</v>
      </c>
      <c r="AG18" s="1" t="s">
        <v>285</v>
      </c>
      <c r="AL18" s="1" t="s">
        <v>1217</v>
      </c>
      <c r="AP18" s="1" t="s">
        <v>1218</v>
      </c>
      <c r="AQ18" s="1" t="s">
        <v>285</v>
      </c>
      <c r="AR18" s="1">
        <f>809-476</f>
        <v>333</v>
      </c>
      <c r="AS18" s="1" t="s">
        <v>461</v>
      </c>
      <c r="AW18" s="1" t="s">
        <v>1219</v>
      </c>
      <c r="AX18" s="1" t="s">
        <v>940</v>
      </c>
      <c r="AY18" s="1" t="s">
        <v>1341</v>
      </c>
      <c r="AZ18" s="1" t="s">
        <v>686</v>
      </c>
      <c r="BB18" s="1" t="s">
        <v>285</v>
      </c>
      <c r="BD18" s="1">
        <v>9</v>
      </c>
      <c r="BF18" s="1" t="s">
        <v>1220</v>
      </c>
      <c r="BG18" s="1">
        <v>224.71</v>
      </c>
      <c r="BH18" s="1">
        <v>12.38</v>
      </c>
      <c r="BI18" s="1">
        <v>239</v>
      </c>
      <c r="BN18" s="1">
        <v>222.37</v>
      </c>
      <c r="BO18" s="1">
        <v>13.36</v>
      </c>
      <c r="BP18" s="1">
        <v>237</v>
      </c>
      <c r="BT18" s="1">
        <v>0.1817</v>
      </c>
      <c r="BV18" s="1">
        <v>0.13</v>
      </c>
      <c r="BX18" s="1" t="s">
        <v>432</v>
      </c>
      <c r="BY18" s="1" t="s">
        <v>182</v>
      </c>
    </row>
    <row r="19" spans="1:80" ht="34.200000000000003" customHeight="1" x14ac:dyDescent="0.3">
      <c r="A19" s="1" t="s">
        <v>1015</v>
      </c>
      <c r="B19" s="13" t="s">
        <v>252</v>
      </c>
      <c r="C19" s="14" t="s">
        <v>1442</v>
      </c>
      <c r="D19" s="10"/>
      <c r="E19" s="20">
        <v>40360</v>
      </c>
      <c r="F19" s="1" t="s">
        <v>253</v>
      </c>
      <c r="G19" s="1" t="s">
        <v>931</v>
      </c>
      <c r="H19" s="1" t="s">
        <v>931</v>
      </c>
      <c r="I19" s="1" t="s">
        <v>1371</v>
      </c>
      <c r="J19" s="1">
        <v>5</v>
      </c>
      <c r="K19" s="1" t="s">
        <v>122</v>
      </c>
      <c r="L19" s="1" t="s">
        <v>38</v>
      </c>
      <c r="M19" s="1" t="s">
        <v>254</v>
      </c>
      <c r="N19" s="1" t="s">
        <v>858</v>
      </c>
      <c r="O19" s="1" t="s">
        <v>432</v>
      </c>
      <c r="P19" s="1" t="s">
        <v>903</v>
      </c>
      <c r="Q19" s="12" t="s">
        <v>929</v>
      </c>
      <c r="R19" s="12" t="s">
        <v>433</v>
      </c>
      <c r="W19" s="1">
        <v>293</v>
      </c>
      <c r="X19" s="1" t="s">
        <v>1223</v>
      </c>
      <c r="Y19" s="1" t="s">
        <v>285</v>
      </c>
      <c r="Z19" s="1" t="s">
        <v>285</v>
      </c>
      <c r="AB19" s="1" t="s">
        <v>1092</v>
      </c>
      <c r="AE19" s="1" t="s">
        <v>776</v>
      </c>
      <c r="AF19" s="1" t="s">
        <v>246</v>
      </c>
      <c r="AG19" s="1" t="s">
        <v>285</v>
      </c>
      <c r="AL19" s="1" t="s">
        <v>1224</v>
      </c>
      <c r="AP19" s="1" t="s">
        <v>1225</v>
      </c>
      <c r="AQ19" s="1" t="s">
        <v>285</v>
      </c>
      <c r="AR19" s="1" t="s">
        <v>285</v>
      </c>
      <c r="AS19" s="1" t="s">
        <v>200</v>
      </c>
      <c r="AW19" s="1" t="s">
        <v>285</v>
      </c>
      <c r="AX19" s="1" t="s">
        <v>285</v>
      </c>
      <c r="AY19" s="1" t="s">
        <v>1341</v>
      </c>
      <c r="AZ19" s="1" t="s">
        <v>285</v>
      </c>
      <c r="BB19" s="1" t="s">
        <v>285</v>
      </c>
      <c r="BD19" s="1">
        <v>9</v>
      </c>
      <c r="BF19" s="1" t="s">
        <v>1226</v>
      </c>
      <c r="BG19" s="21">
        <v>90</v>
      </c>
      <c r="BH19" s="1">
        <v>85</v>
      </c>
      <c r="BI19" s="1">
        <v>98</v>
      </c>
      <c r="BN19" s="22">
        <v>80</v>
      </c>
      <c r="BO19" s="1">
        <v>89</v>
      </c>
      <c r="BP19" s="1">
        <v>195</v>
      </c>
      <c r="BT19" s="1">
        <v>0.11</v>
      </c>
      <c r="BV19" s="1">
        <v>0.11</v>
      </c>
      <c r="BW19" s="1" t="s">
        <v>1352</v>
      </c>
      <c r="BX19" s="1" t="s">
        <v>432</v>
      </c>
      <c r="BY19" s="1" t="s">
        <v>182</v>
      </c>
    </row>
    <row r="20" spans="1:80" ht="34.200000000000003" customHeight="1" x14ac:dyDescent="0.3">
      <c r="A20" s="1" t="s">
        <v>1297</v>
      </c>
      <c r="B20" s="13" t="s">
        <v>1153</v>
      </c>
      <c r="C20" s="14" t="s">
        <v>1384</v>
      </c>
      <c r="D20" s="10">
        <v>1</v>
      </c>
      <c r="E20" s="11">
        <v>41572</v>
      </c>
      <c r="F20" s="1" t="s">
        <v>1154</v>
      </c>
      <c r="H20" s="1" t="s">
        <v>1155</v>
      </c>
      <c r="I20" s="1" t="s">
        <v>1057</v>
      </c>
      <c r="J20" s="1">
        <v>6</v>
      </c>
      <c r="K20" s="1" t="s">
        <v>1067</v>
      </c>
      <c r="L20" s="1" t="s">
        <v>38</v>
      </c>
      <c r="M20" s="1" t="s">
        <v>254</v>
      </c>
      <c r="N20" s="1" t="s">
        <v>1156</v>
      </c>
      <c r="O20" s="1" t="s">
        <v>371</v>
      </c>
      <c r="Q20" s="1" t="s">
        <v>1157</v>
      </c>
      <c r="R20" s="1" t="s">
        <v>371</v>
      </c>
      <c r="T20" s="1" t="s">
        <v>401</v>
      </c>
      <c r="U20" s="1" t="s">
        <v>402</v>
      </c>
      <c r="W20" s="1">
        <v>412</v>
      </c>
      <c r="X20" s="1" t="s">
        <v>403</v>
      </c>
      <c r="Y20" s="1" t="s">
        <v>461</v>
      </c>
      <c r="Z20" s="1" t="s">
        <v>404</v>
      </c>
      <c r="AB20" s="1" t="s">
        <v>27</v>
      </c>
      <c r="AC20" s="1" t="s">
        <v>68</v>
      </c>
      <c r="AD20" s="1" t="s">
        <v>421</v>
      </c>
      <c r="AE20" s="1" t="s">
        <v>405</v>
      </c>
      <c r="AF20" s="1" t="s">
        <v>406</v>
      </c>
      <c r="AG20" s="1" t="s">
        <v>194</v>
      </c>
      <c r="AL20" s="1" t="s">
        <v>114</v>
      </c>
      <c r="AM20" s="1" t="s">
        <v>407</v>
      </c>
      <c r="AN20" s="1" t="s">
        <v>410</v>
      </c>
      <c r="AO20" s="1" t="s">
        <v>412</v>
      </c>
      <c r="AP20" s="1" t="s">
        <v>408</v>
      </c>
      <c r="AQ20" s="1" t="s">
        <v>409</v>
      </c>
      <c r="AR20" s="1" t="s">
        <v>446</v>
      </c>
      <c r="AS20" s="1" t="s">
        <v>182</v>
      </c>
      <c r="AT20" s="1" t="s">
        <v>411</v>
      </c>
      <c r="AU20" s="1" t="s">
        <v>432</v>
      </c>
      <c r="AW20" s="1" t="s">
        <v>393</v>
      </c>
      <c r="AX20" s="1" t="s">
        <v>281</v>
      </c>
      <c r="AY20" s="1" t="s">
        <v>1339</v>
      </c>
      <c r="AZ20" s="1" t="s">
        <v>941</v>
      </c>
      <c r="BA20" s="1" t="s">
        <v>413</v>
      </c>
      <c r="BB20" s="1" t="s">
        <v>433</v>
      </c>
      <c r="BC20" s="1" t="s">
        <v>285</v>
      </c>
      <c r="BD20" s="1">
        <v>9</v>
      </c>
      <c r="BF20" s="1" t="s">
        <v>274</v>
      </c>
      <c r="BG20" s="1">
        <v>436.96</v>
      </c>
      <c r="BH20" s="1">
        <v>28.95</v>
      </c>
      <c r="BI20" s="1">
        <v>224</v>
      </c>
      <c r="BK20" s="1">
        <v>375.31</v>
      </c>
      <c r="BL20" s="1">
        <v>22.62</v>
      </c>
      <c r="BM20" s="1">
        <v>224</v>
      </c>
      <c r="BN20" s="1">
        <v>433.82</v>
      </c>
      <c r="BO20" s="1">
        <v>24.31</v>
      </c>
      <c r="BP20" s="1">
        <v>188</v>
      </c>
      <c r="BQ20" s="1">
        <v>375.32</v>
      </c>
      <c r="BR20" s="1">
        <v>24.23</v>
      </c>
      <c r="BS20" s="1">
        <v>188</v>
      </c>
      <c r="BT20" s="1">
        <v>0.1166</v>
      </c>
      <c r="BV20" s="1">
        <v>0.45</v>
      </c>
      <c r="BW20" s="1" t="s">
        <v>414</v>
      </c>
      <c r="BX20" s="1" t="s">
        <v>433</v>
      </c>
      <c r="BY20" s="1" t="s">
        <v>182</v>
      </c>
      <c r="BZ20" s="1" t="s">
        <v>28</v>
      </c>
      <c r="CA20" s="1" t="s">
        <v>665</v>
      </c>
      <c r="CB20" s="1" t="s">
        <v>664</v>
      </c>
    </row>
    <row r="21" spans="1:80" ht="34.200000000000003" customHeight="1" x14ac:dyDescent="0.3">
      <c r="A21" s="7" t="s">
        <v>522</v>
      </c>
      <c r="B21" s="8" t="s">
        <v>523</v>
      </c>
      <c r="C21" s="9" t="s">
        <v>1429</v>
      </c>
      <c r="D21" s="10"/>
      <c r="E21" s="11">
        <v>40858</v>
      </c>
      <c r="F21" s="1" t="s">
        <v>524</v>
      </c>
      <c r="G21" s="1" t="s">
        <v>933</v>
      </c>
      <c r="H21" s="1" t="s">
        <v>933</v>
      </c>
      <c r="I21" s="1" t="s">
        <v>1373</v>
      </c>
      <c r="J21" s="1">
        <v>4</v>
      </c>
      <c r="K21" s="1" t="s">
        <v>149</v>
      </c>
      <c r="L21" s="1" t="s">
        <v>38</v>
      </c>
      <c r="M21" s="1" t="s">
        <v>525</v>
      </c>
      <c r="N21" s="1" t="s">
        <v>303</v>
      </c>
      <c r="O21" s="1" t="s">
        <v>531</v>
      </c>
      <c r="P21" s="1" t="s">
        <v>913</v>
      </c>
      <c r="Q21" s="1" t="s">
        <v>913</v>
      </c>
      <c r="R21" s="1" t="s">
        <v>433</v>
      </c>
      <c r="T21" s="1" t="s">
        <v>256</v>
      </c>
      <c r="U21" s="1" t="s">
        <v>255</v>
      </c>
      <c r="W21" s="1">
        <v>183</v>
      </c>
      <c r="X21" s="19" t="s">
        <v>257</v>
      </c>
      <c r="Y21" s="1" t="s">
        <v>461</v>
      </c>
      <c r="Z21" s="1" t="s">
        <v>258</v>
      </c>
      <c r="AB21" s="1" t="s">
        <v>27</v>
      </c>
      <c r="AC21" s="1" t="s">
        <v>68</v>
      </c>
      <c r="AD21" s="1" t="s">
        <v>68</v>
      </c>
      <c r="AE21" s="1" t="s">
        <v>70</v>
      </c>
      <c r="AF21" s="1" t="s">
        <v>259</v>
      </c>
      <c r="AG21" s="1" t="s">
        <v>96</v>
      </c>
      <c r="AH21" s="1" t="s">
        <v>885</v>
      </c>
      <c r="AL21" s="1" t="s">
        <v>97</v>
      </c>
      <c r="AM21" s="1" t="s">
        <v>260</v>
      </c>
      <c r="AN21" s="1" t="s">
        <v>317</v>
      </c>
      <c r="AO21" s="1" t="s">
        <v>316</v>
      </c>
      <c r="AP21" s="1" t="s">
        <v>476</v>
      </c>
      <c r="AQ21" s="1" t="s">
        <v>261</v>
      </c>
      <c r="AR21" s="1">
        <v>37</v>
      </c>
      <c r="AS21" s="1" t="s">
        <v>28</v>
      </c>
      <c r="AT21" s="1" t="s">
        <v>262</v>
      </c>
      <c r="AU21" s="1" t="s">
        <v>263</v>
      </c>
      <c r="AW21" s="1" t="s">
        <v>428</v>
      </c>
      <c r="AX21" s="1" t="s">
        <v>456</v>
      </c>
      <c r="AY21" s="1" t="s">
        <v>1326</v>
      </c>
      <c r="AZ21" s="1" t="s">
        <v>431</v>
      </c>
      <c r="BA21" s="1" t="s">
        <v>285</v>
      </c>
      <c r="BB21" s="16" t="s">
        <v>432</v>
      </c>
      <c r="BC21" s="1" t="s">
        <v>285</v>
      </c>
      <c r="BD21" s="1">
        <v>9</v>
      </c>
      <c r="BF21" s="1" t="s">
        <v>481</v>
      </c>
      <c r="BG21" s="1">
        <v>77.59</v>
      </c>
      <c r="BH21" s="1">
        <v>22.98</v>
      </c>
      <c r="BI21" s="1">
        <v>108</v>
      </c>
      <c r="BK21" s="1">
        <v>76.67</v>
      </c>
      <c r="BL21" s="1">
        <v>21.34</v>
      </c>
      <c r="BM21" s="1">
        <v>108</v>
      </c>
      <c r="BN21" s="1">
        <v>71.53</v>
      </c>
      <c r="BO21" s="1">
        <v>25.86</v>
      </c>
      <c r="BP21" s="1">
        <v>75</v>
      </c>
      <c r="BQ21" s="1">
        <v>73.8</v>
      </c>
      <c r="BR21" s="1">
        <v>23.2</v>
      </c>
      <c r="BS21" s="1">
        <v>75</v>
      </c>
      <c r="BT21" s="1">
        <v>0.25040000000000001</v>
      </c>
      <c r="BX21" s="1" t="s">
        <v>433</v>
      </c>
      <c r="BY21" s="1" t="s">
        <v>28</v>
      </c>
      <c r="BZ21" s="1" t="s">
        <v>28</v>
      </c>
      <c r="CA21" s="1" t="s">
        <v>463</v>
      </c>
      <c r="CB21" s="1" t="s">
        <v>318</v>
      </c>
    </row>
    <row r="22" spans="1:80" ht="34.200000000000003" customHeight="1" x14ac:dyDescent="0.3">
      <c r="A22" s="1" t="s">
        <v>1299</v>
      </c>
      <c r="B22" s="13" t="s">
        <v>1170</v>
      </c>
      <c r="C22" s="14" t="s">
        <v>1430</v>
      </c>
      <c r="D22" s="10"/>
      <c r="E22" s="11">
        <v>41572</v>
      </c>
      <c r="F22" s="1" t="s">
        <v>1171</v>
      </c>
      <c r="H22" s="1" t="s">
        <v>1333</v>
      </c>
      <c r="I22" s="1" t="s">
        <v>1375</v>
      </c>
      <c r="J22" s="1">
        <v>1</v>
      </c>
      <c r="K22" s="1" t="s">
        <v>1172</v>
      </c>
      <c r="L22" s="1" t="s">
        <v>38</v>
      </c>
      <c r="M22" s="1" t="s">
        <v>441</v>
      </c>
      <c r="N22" s="1" t="s">
        <v>366</v>
      </c>
      <c r="O22" s="1" t="s">
        <v>433</v>
      </c>
      <c r="Q22" s="1" t="s">
        <v>194</v>
      </c>
      <c r="R22" s="1" t="s">
        <v>463</v>
      </c>
      <c r="W22" s="1">
        <v>145</v>
      </c>
      <c r="X22" s="1" t="s">
        <v>230</v>
      </c>
      <c r="Y22" s="1" t="s">
        <v>461</v>
      </c>
      <c r="Z22" s="1" t="s">
        <v>1158</v>
      </c>
      <c r="AB22" s="1" t="s">
        <v>1092</v>
      </c>
      <c r="AE22" s="1" t="s">
        <v>776</v>
      </c>
      <c r="AF22" s="1" t="s">
        <v>1385</v>
      </c>
      <c r="AG22" s="1" t="s">
        <v>96</v>
      </c>
      <c r="AL22" s="1" t="s">
        <v>1074</v>
      </c>
      <c r="AP22" s="1" t="s">
        <v>194</v>
      </c>
      <c r="AQ22" s="1" t="s">
        <v>360</v>
      </c>
      <c r="AR22" s="1" t="s">
        <v>446</v>
      </c>
      <c r="AS22" s="1" t="s">
        <v>1159</v>
      </c>
      <c r="AW22" s="1" t="s">
        <v>185</v>
      </c>
      <c r="AX22" s="1" t="s">
        <v>940</v>
      </c>
      <c r="AY22" s="1" t="s">
        <v>1315</v>
      </c>
      <c r="AZ22" s="1" t="s">
        <v>1138</v>
      </c>
      <c r="BB22" s="1">
        <v>0.95</v>
      </c>
      <c r="BD22" s="1">
        <v>1</v>
      </c>
      <c r="BF22" s="1" t="s">
        <v>274</v>
      </c>
      <c r="BG22" s="1">
        <v>68.23</v>
      </c>
      <c r="BH22" s="1">
        <v>14.75</v>
      </c>
      <c r="BI22" s="1">
        <v>72</v>
      </c>
      <c r="BK22" s="1">
        <v>40.47</v>
      </c>
      <c r="BL22" s="1">
        <v>10.44</v>
      </c>
      <c r="BM22" s="1">
        <v>72</v>
      </c>
      <c r="BN22" s="1">
        <v>58.91</v>
      </c>
      <c r="BO22" s="1">
        <v>15.54</v>
      </c>
      <c r="BP22" s="1">
        <v>73</v>
      </c>
      <c r="BQ22" s="1">
        <v>40.299999999999997</v>
      </c>
      <c r="BR22" s="1">
        <v>13.13</v>
      </c>
      <c r="BS22" s="1">
        <v>73</v>
      </c>
      <c r="BT22" s="1">
        <v>0.61509999999999998</v>
      </c>
      <c r="BX22" s="1" t="s">
        <v>433</v>
      </c>
      <c r="BY22" s="1" t="s">
        <v>182</v>
      </c>
    </row>
    <row r="23" spans="1:80" ht="34.200000000000003" customHeight="1" x14ac:dyDescent="0.3">
      <c r="A23" s="1" t="s">
        <v>1300</v>
      </c>
      <c r="B23" s="13" t="s">
        <v>1181</v>
      </c>
      <c r="C23" s="14" t="s">
        <v>1430</v>
      </c>
      <c r="D23" s="10"/>
      <c r="E23" s="11">
        <v>41572</v>
      </c>
      <c r="F23" s="1" t="s">
        <v>1182</v>
      </c>
      <c r="H23" s="1" t="s">
        <v>1333</v>
      </c>
      <c r="I23" s="1" t="s">
        <v>1375</v>
      </c>
      <c r="J23" s="1">
        <v>1</v>
      </c>
      <c r="K23" s="1" t="s">
        <v>1141</v>
      </c>
      <c r="L23" s="1" t="s">
        <v>38</v>
      </c>
      <c r="M23" s="1" t="s">
        <v>441</v>
      </c>
      <c r="N23" s="1" t="s">
        <v>366</v>
      </c>
      <c r="O23" s="1" t="s">
        <v>371</v>
      </c>
      <c r="Q23" s="1" t="s">
        <v>194</v>
      </c>
      <c r="R23" s="1" t="s">
        <v>463</v>
      </c>
      <c r="T23" s="1" t="s">
        <v>530</v>
      </c>
      <c r="U23" s="1" t="s">
        <v>532</v>
      </c>
      <c r="W23" s="1">
        <v>62</v>
      </c>
      <c r="X23" s="1" t="s">
        <v>533</v>
      </c>
      <c r="Y23" s="1" t="s">
        <v>461</v>
      </c>
      <c r="Z23" s="1" t="s">
        <v>285</v>
      </c>
      <c r="AB23" s="1" t="s">
        <v>27</v>
      </c>
      <c r="AC23" s="1" t="s">
        <v>446</v>
      </c>
      <c r="AD23" s="1" t="s">
        <v>534</v>
      </c>
      <c r="AE23" s="1" t="s">
        <v>776</v>
      </c>
      <c r="AF23" s="1" t="s">
        <v>526</v>
      </c>
      <c r="AG23" s="1" t="s">
        <v>96</v>
      </c>
      <c r="AH23" s="1" t="s">
        <v>535</v>
      </c>
      <c r="AL23" s="1" t="s">
        <v>245</v>
      </c>
      <c r="AM23" s="1" t="s">
        <v>527</v>
      </c>
      <c r="AN23" s="1" t="s">
        <v>528</v>
      </c>
      <c r="AO23" s="1" t="s">
        <v>943</v>
      </c>
      <c r="AP23" s="1" t="s">
        <v>536</v>
      </c>
      <c r="AQ23" s="1" t="s">
        <v>529</v>
      </c>
      <c r="AR23" s="1" t="s">
        <v>285</v>
      </c>
      <c r="AS23" s="1" t="s">
        <v>182</v>
      </c>
      <c r="AT23" s="1" t="s">
        <v>285</v>
      </c>
      <c r="AU23" s="1" t="s">
        <v>285</v>
      </c>
      <c r="AW23" s="1" t="s">
        <v>272</v>
      </c>
      <c r="AX23" s="1" t="s">
        <v>429</v>
      </c>
      <c r="AY23" s="1" t="s">
        <v>1343</v>
      </c>
      <c r="AZ23" s="1" t="s">
        <v>431</v>
      </c>
      <c r="BA23" s="1" t="s">
        <v>739</v>
      </c>
      <c r="BB23" s="1" t="s">
        <v>433</v>
      </c>
      <c r="BC23" s="1" t="s">
        <v>537</v>
      </c>
      <c r="BD23" s="1">
        <v>1</v>
      </c>
      <c r="BF23" s="1" t="s">
        <v>274</v>
      </c>
      <c r="BG23" s="1">
        <v>51.36</v>
      </c>
      <c r="BH23" s="1">
        <v>15</v>
      </c>
      <c r="BI23" s="1">
        <v>30</v>
      </c>
      <c r="BK23" s="1">
        <v>27.6</v>
      </c>
      <c r="BM23" s="1">
        <v>30</v>
      </c>
      <c r="BN23" s="1">
        <v>34.33</v>
      </c>
      <c r="BO23" s="1">
        <v>15</v>
      </c>
      <c r="BP23" s="1">
        <v>32</v>
      </c>
      <c r="BQ23" s="1">
        <v>22.11</v>
      </c>
      <c r="BS23" s="1">
        <v>32</v>
      </c>
      <c r="BT23" s="1">
        <v>1.121</v>
      </c>
      <c r="BV23" s="1">
        <v>1.121</v>
      </c>
      <c r="BW23" s="1" t="s">
        <v>1350</v>
      </c>
      <c r="BX23" s="1" t="s">
        <v>433</v>
      </c>
      <c r="BY23" s="1" t="s">
        <v>461</v>
      </c>
      <c r="BZ23" s="1" t="s">
        <v>472</v>
      </c>
      <c r="CA23" s="1" t="s">
        <v>285</v>
      </c>
      <c r="CB23" s="1" t="s">
        <v>740</v>
      </c>
    </row>
    <row r="24" spans="1:80" ht="34.200000000000003" customHeight="1" x14ac:dyDescent="0.3">
      <c r="A24" s="1" t="s">
        <v>1016</v>
      </c>
      <c r="B24" s="13" t="s">
        <v>319</v>
      </c>
      <c r="C24" s="14" t="s">
        <v>1431</v>
      </c>
      <c r="D24" s="10"/>
      <c r="E24" s="20">
        <v>40360</v>
      </c>
      <c r="F24" s="1" t="s">
        <v>320</v>
      </c>
      <c r="G24" s="1" t="s">
        <v>931</v>
      </c>
      <c r="H24" s="1" t="s">
        <v>931</v>
      </c>
      <c r="I24" s="1" t="s">
        <v>1371</v>
      </c>
      <c r="J24" s="1">
        <v>5</v>
      </c>
      <c r="K24" s="1" t="s">
        <v>122</v>
      </c>
      <c r="L24" s="1" t="s">
        <v>440</v>
      </c>
      <c r="M24" s="1" t="s">
        <v>441</v>
      </c>
      <c r="N24" s="1" t="s">
        <v>366</v>
      </c>
      <c r="O24" s="1" t="s">
        <v>859</v>
      </c>
      <c r="P24" s="1" t="s">
        <v>927</v>
      </c>
      <c r="Q24" s="1" t="s">
        <v>927</v>
      </c>
      <c r="R24" s="1" t="s">
        <v>432</v>
      </c>
      <c r="W24" s="1">
        <v>58</v>
      </c>
      <c r="X24" s="1" t="s">
        <v>1173</v>
      </c>
      <c r="Y24" s="1" t="s">
        <v>285</v>
      </c>
      <c r="Z24" s="1" t="s">
        <v>1174</v>
      </c>
      <c r="AB24" s="1" t="s">
        <v>359</v>
      </c>
      <c r="AE24" s="1" t="s">
        <v>776</v>
      </c>
      <c r="AF24" s="1" t="s">
        <v>1175</v>
      </c>
      <c r="AG24" s="1" t="s">
        <v>285</v>
      </c>
      <c r="AL24" s="1" t="s">
        <v>1074</v>
      </c>
      <c r="AP24" s="1" t="s">
        <v>1176</v>
      </c>
      <c r="AQ24" s="1" t="s">
        <v>285</v>
      </c>
      <c r="AR24" s="1" t="s">
        <v>446</v>
      </c>
      <c r="AS24" s="1" t="s">
        <v>200</v>
      </c>
      <c r="AW24" s="1" t="s">
        <v>1177</v>
      </c>
      <c r="AX24" s="1" t="s">
        <v>940</v>
      </c>
      <c r="AY24" s="1" t="s">
        <v>1339</v>
      </c>
      <c r="AZ24" s="1" t="s">
        <v>1138</v>
      </c>
      <c r="BB24" s="1" t="s">
        <v>285</v>
      </c>
      <c r="BD24" s="1">
        <v>9</v>
      </c>
      <c r="BF24" s="23" t="s">
        <v>1179</v>
      </c>
      <c r="BG24" s="1">
        <v>8</v>
      </c>
      <c r="BH24" s="1">
        <v>2</v>
      </c>
      <c r="BI24" s="1">
        <v>28</v>
      </c>
      <c r="BN24" s="1">
        <v>6.95</v>
      </c>
      <c r="BO24" s="1">
        <v>2</v>
      </c>
      <c r="BP24" s="1">
        <v>30</v>
      </c>
      <c r="BT24" s="1">
        <v>0.52</v>
      </c>
      <c r="BW24" s="1" t="s">
        <v>1180</v>
      </c>
      <c r="BX24" s="1" t="s">
        <v>433</v>
      </c>
      <c r="BY24" s="1" t="s">
        <v>461</v>
      </c>
    </row>
    <row r="25" spans="1:80" ht="34.200000000000003" customHeight="1" x14ac:dyDescent="0.3">
      <c r="A25" s="1" t="s">
        <v>1019</v>
      </c>
      <c r="B25" s="13" t="s">
        <v>358</v>
      </c>
      <c r="C25" s="14" t="s">
        <v>1432</v>
      </c>
      <c r="D25" s="10"/>
      <c r="E25" s="20">
        <v>40360</v>
      </c>
      <c r="F25" s="1" t="s">
        <v>155</v>
      </c>
      <c r="G25" s="1" t="s">
        <v>933</v>
      </c>
      <c r="H25" s="1" t="s">
        <v>933</v>
      </c>
      <c r="I25" s="1" t="s">
        <v>1373</v>
      </c>
      <c r="J25" s="1">
        <v>4</v>
      </c>
      <c r="K25" s="1" t="s">
        <v>122</v>
      </c>
      <c r="L25" s="1" t="s">
        <v>440</v>
      </c>
      <c r="M25" s="1" t="s">
        <v>154</v>
      </c>
      <c r="N25" s="1" t="s">
        <v>303</v>
      </c>
      <c r="O25" s="1" t="s">
        <v>862</v>
      </c>
      <c r="P25" s="1" t="s">
        <v>927</v>
      </c>
      <c r="Q25" s="1" t="s">
        <v>927</v>
      </c>
      <c r="R25" s="1" t="s">
        <v>432</v>
      </c>
      <c r="W25" s="1">
        <v>104</v>
      </c>
      <c r="X25" s="1" t="s">
        <v>1183</v>
      </c>
      <c r="Y25" s="1" t="s">
        <v>285</v>
      </c>
      <c r="Z25" s="1" t="s">
        <v>1184</v>
      </c>
      <c r="AB25" s="1" t="s">
        <v>27</v>
      </c>
      <c r="AE25" s="1" t="s">
        <v>776</v>
      </c>
      <c r="AF25" s="1" t="s">
        <v>1185</v>
      </c>
      <c r="AG25" s="1" t="s">
        <v>194</v>
      </c>
      <c r="AL25" s="1" t="s">
        <v>114</v>
      </c>
      <c r="AP25" s="1" t="s">
        <v>1186</v>
      </c>
      <c r="AQ25" s="1" t="s">
        <v>1187</v>
      </c>
      <c r="AR25" s="1">
        <v>30</v>
      </c>
      <c r="AS25" s="1" t="s">
        <v>200</v>
      </c>
      <c r="AW25" s="1" t="s">
        <v>1188</v>
      </c>
      <c r="AX25" s="1" t="s">
        <v>940</v>
      </c>
      <c r="AY25" s="1" t="s">
        <v>1339</v>
      </c>
      <c r="AZ25" s="1" t="s">
        <v>1138</v>
      </c>
      <c r="BB25" s="1" t="s">
        <v>1189</v>
      </c>
      <c r="BD25" s="1">
        <v>9</v>
      </c>
      <c r="BF25" s="1" t="s">
        <v>1190</v>
      </c>
      <c r="BG25" s="1">
        <v>7.5</v>
      </c>
      <c r="BH25" s="1">
        <v>2</v>
      </c>
      <c r="BI25" s="1">
        <v>51</v>
      </c>
      <c r="BN25" s="1">
        <v>7.05</v>
      </c>
      <c r="BO25" s="1">
        <v>2</v>
      </c>
      <c r="BT25" s="1">
        <v>0.23</v>
      </c>
      <c r="BW25" s="1" t="s">
        <v>1191</v>
      </c>
      <c r="BX25" s="1" t="s">
        <v>433</v>
      </c>
      <c r="BY25" s="1" t="s">
        <v>461</v>
      </c>
    </row>
    <row r="26" spans="1:80" ht="34.200000000000003" customHeight="1" x14ac:dyDescent="0.3">
      <c r="A26" s="1" t="s">
        <v>1037</v>
      </c>
      <c r="B26" s="13" t="s">
        <v>1526</v>
      </c>
      <c r="C26" s="14" t="s">
        <v>1418</v>
      </c>
      <c r="D26" s="10">
        <v>1</v>
      </c>
      <c r="E26" s="11">
        <v>41572</v>
      </c>
      <c r="F26" s="1" t="s">
        <v>104</v>
      </c>
      <c r="H26" s="1" t="s">
        <v>933</v>
      </c>
      <c r="I26" s="1" t="s">
        <v>1373</v>
      </c>
      <c r="J26" s="1">
        <v>4</v>
      </c>
      <c r="K26" s="1" t="s">
        <v>147</v>
      </c>
      <c r="L26" s="1" t="s">
        <v>712</v>
      </c>
      <c r="M26" s="1" t="s">
        <v>441</v>
      </c>
      <c r="N26" s="1" t="s">
        <v>303</v>
      </c>
      <c r="O26" s="1" t="s">
        <v>433</v>
      </c>
      <c r="Q26" s="1" t="s">
        <v>111</v>
      </c>
      <c r="R26" s="1" t="s">
        <v>371</v>
      </c>
      <c r="T26" s="1" t="s">
        <v>321</v>
      </c>
      <c r="U26" s="1" t="s">
        <v>322</v>
      </c>
      <c r="W26" s="1">
        <v>56</v>
      </c>
      <c r="X26" s="1" t="s">
        <v>466</v>
      </c>
      <c r="Y26" s="1" t="s">
        <v>472</v>
      </c>
      <c r="Z26" s="1" t="s">
        <v>324</v>
      </c>
      <c r="AB26" s="1" t="s">
        <v>462</v>
      </c>
      <c r="AC26" s="24" t="s">
        <v>325</v>
      </c>
      <c r="AD26" s="1" t="s">
        <v>326</v>
      </c>
      <c r="AE26" s="1" t="s">
        <v>70</v>
      </c>
      <c r="AF26" s="1" t="s">
        <v>1528</v>
      </c>
      <c r="AG26" s="1" t="s">
        <v>96</v>
      </c>
      <c r="AL26" s="1" t="s">
        <v>97</v>
      </c>
      <c r="AM26" s="1" t="s">
        <v>328</v>
      </c>
      <c r="AN26" s="1" t="s">
        <v>329</v>
      </c>
      <c r="AO26" s="1" t="s">
        <v>329</v>
      </c>
      <c r="AP26" s="1" t="s">
        <v>330</v>
      </c>
      <c r="AQ26" s="1" t="s">
        <v>330</v>
      </c>
      <c r="AR26" s="19" t="s">
        <v>425</v>
      </c>
      <c r="AS26" s="1" t="s">
        <v>472</v>
      </c>
      <c r="AT26" s="1" t="s">
        <v>323</v>
      </c>
      <c r="AU26" s="1" t="s">
        <v>263</v>
      </c>
      <c r="AW26" s="1" t="s">
        <v>331</v>
      </c>
      <c r="AX26" s="1" t="s">
        <v>281</v>
      </c>
      <c r="AY26" s="1" t="s">
        <v>1338</v>
      </c>
      <c r="AZ26" s="1" t="s">
        <v>431</v>
      </c>
      <c r="BA26" s="1" t="s">
        <v>333</v>
      </c>
      <c r="BB26" s="1" t="s">
        <v>433</v>
      </c>
      <c r="BC26" s="1" t="s">
        <v>332</v>
      </c>
      <c r="BD26" s="1">
        <v>0</v>
      </c>
      <c r="BF26" s="1" t="s">
        <v>481</v>
      </c>
      <c r="BG26" s="1">
        <v>4.21</v>
      </c>
      <c r="BH26" s="1">
        <v>3.41</v>
      </c>
      <c r="BI26" s="1">
        <v>29</v>
      </c>
      <c r="BN26" s="1">
        <v>3.67</v>
      </c>
      <c r="BO26" s="1">
        <v>3.5059999999999998</v>
      </c>
      <c r="BP26" s="1">
        <v>27</v>
      </c>
      <c r="BT26" s="1">
        <v>0.15620000000000001</v>
      </c>
      <c r="BW26" s="1" t="s">
        <v>898</v>
      </c>
      <c r="BX26" s="1" t="s">
        <v>432</v>
      </c>
      <c r="BY26" s="1" t="s">
        <v>461</v>
      </c>
      <c r="BZ26" s="1" t="s">
        <v>472</v>
      </c>
      <c r="CA26" s="1" t="s">
        <v>327</v>
      </c>
      <c r="CB26" s="1" t="s">
        <v>334</v>
      </c>
    </row>
    <row r="27" spans="1:80" ht="34.200000000000003" customHeight="1" x14ac:dyDescent="0.3">
      <c r="A27" s="1" t="s">
        <v>1313</v>
      </c>
      <c r="B27" s="13" t="s">
        <v>1388</v>
      </c>
      <c r="C27" s="14" t="s">
        <v>1386</v>
      </c>
      <c r="D27" s="10">
        <v>1</v>
      </c>
      <c r="E27" s="11">
        <v>41591</v>
      </c>
      <c r="F27" s="1" t="s">
        <v>1361</v>
      </c>
      <c r="H27" s="1" t="s">
        <v>1362</v>
      </c>
      <c r="I27" s="1" t="s">
        <v>1374</v>
      </c>
      <c r="J27" s="1">
        <v>3</v>
      </c>
      <c r="K27" s="1" t="s">
        <v>1067</v>
      </c>
      <c r="L27" s="1" t="s">
        <v>1363</v>
      </c>
      <c r="M27" s="1" t="s">
        <v>441</v>
      </c>
      <c r="N27" s="1" t="s">
        <v>366</v>
      </c>
      <c r="O27" s="1" t="s">
        <v>371</v>
      </c>
      <c r="Q27" s="1" t="s">
        <v>1364</v>
      </c>
      <c r="R27" s="1" t="s">
        <v>371</v>
      </c>
      <c r="T27" s="1" t="s">
        <v>153</v>
      </c>
      <c r="U27" s="1" t="s">
        <v>156</v>
      </c>
      <c r="W27" s="1">
        <v>16</v>
      </c>
      <c r="X27" s="1" t="s">
        <v>157</v>
      </c>
      <c r="Y27" s="1" t="s">
        <v>194</v>
      </c>
      <c r="Z27" s="1" t="s">
        <v>446</v>
      </c>
      <c r="AB27" s="1" t="s">
        <v>27</v>
      </c>
      <c r="AC27" s="1" t="s">
        <v>68</v>
      </c>
      <c r="AD27" s="1" t="s">
        <v>326</v>
      </c>
      <c r="AE27" s="1" t="s">
        <v>159</v>
      </c>
      <c r="AF27" s="1" t="s">
        <v>1317</v>
      </c>
      <c r="AG27" s="1" t="s">
        <v>96</v>
      </c>
      <c r="AL27" s="1" t="s">
        <v>114</v>
      </c>
      <c r="AM27" s="1" t="s">
        <v>160</v>
      </c>
      <c r="AN27" s="1" t="s">
        <v>545</v>
      </c>
      <c r="AO27" s="1" t="s">
        <v>546</v>
      </c>
      <c r="AP27" s="1" t="s">
        <v>547</v>
      </c>
      <c r="AQ27" s="1" t="s">
        <v>549</v>
      </c>
      <c r="AR27" s="19" t="s">
        <v>425</v>
      </c>
      <c r="AS27" s="1" t="s">
        <v>472</v>
      </c>
      <c r="AT27" s="1" t="s">
        <v>455</v>
      </c>
      <c r="AU27" s="1" t="s">
        <v>548</v>
      </c>
      <c r="AW27" s="1" t="s">
        <v>331</v>
      </c>
      <c r="AX27" s="1" t="s">
        <v>429</v>
      </c>
      <c r="AY27" s="1" t="s">
        <v>1327</v>
      </c>
      <c r="AZ27" s="1" t="s">
        <v>431</v>
      </c>
      <c r="BA27" s="1" t="s">
        <v>158</v>
      </c>
      <c r="BB27" s="19" t="s">
        <v>432</v>
      </c>
      <c r="BC27" s="1" t="s">
        <v>480</v>
      </c>
      <c r="BD27" s="1">
        <v>0</v>
      </c>
      <c r="BF27" s="1" t="s">
        <v>481</v>
      </c>
      <c r="BG27" s="1">
        <v>2.4</v>
      </c>
      <c r="BH27" s="1">
        <v>3.4060000000000001</v>
      </c>
      <c r="BI27" s="1">
        <v>9</v>
      </c>
      <c r="BN27" s="1">
        <v>0.3</v>
      </c>
      <c r="BO27" s="1">
        <v>2.5409999999999999</v>
      </c>
      <c r="BP27" s="1">
        <v>7</v>
      </c>
      <c r="BQ27" s="1">
        <v>11.6</v>
      </c>
      <c r="BS27" s="1">
        <v>7</v>
      </c>
      <c r="BT27" s="1">
        <v>0.69</v>
      </c>
      <c r="BU27" s="1">
        <v>0.65</v>
      </c>
      <c r="BV27" s="1">
        <v>0.7</v>
      </c>
      <c r="BW27" s="1" t="s">
        <v>550</v>
      </c>
      <c r="BX27" s="1" t="s">
        <v>433</v>
      </c>
      <c r="BY27" s="1" t="s">
        <v>28</v>
      </c>
      <c r="BZ27" s="1" t="s">
        <v>472</v>
      </c>
      <c r="CA27" s="1" t="s">
        <v>552</v>
      </c>
      <c r="CB27" s="1" t="s">
        <v>551</v>
      </c>
    </row>
    <row r="28" spans="1:80" ht="34.200000000000003" customHeight="1" x14ac:dyDescent="0.3">
      <c r="A28" s="1" t="s">
        <v>1314</v>
      </c>
      <c r="B28" s="13" t="s">
        <v>1389</v>
      </c>
      <c r="C28" s="14" t="s">
        <v>1387</v>
      </c>
      <c r="D28" s="10">
        <v>1</v>
      </c>
      <c r="E28" s="11">
        <v>41591</v>
      </c>
      <c r="F28" s="1" t="s">
        <v>1361</v>
      </c>
      <c r="H28" s="1" t="s">
        <v>1362</v>
      </c>
      <c r="I28" s="1" t="s">
        <v>1374</v>
      </c>
      <c r="J28" s="1">
        <v>3</v>
      </c>
      <c r="K28" s="1" t="s">
        <v>1067</v>
      </c>
      <c r="L28" s="1" t="s">
        <v>1363</v>
      </c>
      <c r="M28" s="1" t="s">
        <v>441</v>
      </c>
      <c r="N28" s="1" t="s">
        <v>366</v>
      </c>
      <c r="O28" s="1" t="s">
        <v>433</v>
      </c>
      <c r="Q28" s="1" t="s">
        <v>1364</v>
      </c>
      <c r="R28" s="1" t="s">
        <v>371</v>
      </c>
      <c r="W28" s="1">
        <v>20</v>
      </c>
      <c r="X28" s="1" t="s">
        <v>230</v>
      </c>
      <c r="Y28" s="1" t="s">
        <v>200</v>
      </c>
      <c r="Z28" s="1" t="s">
        <v>105</v>
      </c>
      <c r="AB28" s="1" t="s">
        <v>462</v>
      </c>
      <c r="AE28" s="1" t="s">
        <v>70</v>
      </c>
      <c r="AF28" s="1" t="s">
        <v>1383</v>
      </c>
      <c r="AG28" s="1" t="s">
        <v>98</v>
      </c>
      <c r="AL28" s="1" t="s">
        <v>97</v>
      </c>
      <c r="AP28" s="1" t="s">
        <v>106</v>
      </c>
      <c r="AQ28" s="1" t="s">
        <v>106</v>
      </c>
      <c r="AR28" s="1">
        <v>0</v>
      </c>
      <c r="AS28" s="1" t="s">
        <v>461</v>
      </c>
      <c r="AW28" s="1" t="s">
        <v>331</v>
      </c>
      <c r="AX28" s="1" t="s">
        <v>429</v>
      </c>
      <c r="AY28" s="1" t="s">
        <v>1347</v>
      </c>
      <c r="AZ28" s="1" t="s">
        <v>431</v>
      </c>
      <c r="BB28" s="1" t="s">
        <v>432</v>
      </c>
      <c r="BD28" s="1">
        <v>0</v>
      </c>
      <c r="BF28" s="1" t="s">
        <v>274</v>
      </c>
      <c r="BG28" s="1">
        <v>0.67</v>
      </c>
      <c r="BH28" s="1">
        <v>0.23</v>
      </c>
      <c r="BI28" s="1">
        <v>10</v>
      </c>
      <c r="BN28" s="1">
        <v>0.51</v>
      </c>
      <c r="BO28" s="1">
        <v>0.21</v>
      </c>
      <c r="BP28" s="1">
        <v>10</v>
      </c>
      <c r="BT28" s="1">
        <v>0.72650000000000003</v>
      </c>
      <c r="BV28" s="1">
        <v>0.75</v>
      </c>
      <c r="BW28" s="1" t="s">
        <v>285</v>
      </c>
      <c r="BX28" s="1" t="s">
        <v>432</v>
      </c>
      <c r="BY28" s="1" t="s">
        <v>200</v>
      </c>
    </row>
    <row r="29" spans="1:80" ht="34.200000000000003" customHeight="1" x14ac:dyDescent="0.3">
      <c r="A29" s="1" t="s">
        <v>1021</v>
      </c>
      <c r="B29" s="13" t="s">
        <v>697</v>
      </c>
      <c r="C29" s="14" t="s">
        <v>1433</v>
      </c>
      <c r="D29" s="10"/>
      <c r="E29" s="20">
        <v>40360</v>
      </c>
      <c r="F29" s="1" t="s">
        <v>864</v>
      </c>
      <c r="G29" s="1" t="s">
        <v>932</v>
      </c>
      <c r="H29" s="1" t="s">
        <v>932</v>
      </c>
      <c r="I29" s="1" t="s">
        <v>1372</v>
      </c>
      <c r="J29" s="1">
        <v>5</v>
      </c>
      <c r="K29" s="1" t="s">
        <v>141</v>
      </c>
      <c r="L29" s="1" t="s">
        <v>440</v>
      </c>
      <c r="M29" s="1" t="s">
        <v>441</v>
      </c>
      <c r="N29" s="1" t="s">
        <v>303</v>
      </c>
      <c r="O29" s="1" t="s">
        <v>279</v>
      </c>
      <c r="P29" s="1" t="s">
        <v>906</v>
      </c>
      <c r="Q29" s="12" t="s">
        <v>148</v>
      </c>
      <c r="R29" s="12" t="s">
        <v>433</v>
      </c>
      <c r="W29" s="1">
        <v>140</v>
      </c>
      <c r="X29" s="1" t="s">
        <v>721</v>
      </c>
      <c r="Y29" s="1" t="s">
        <v>461</v>
      </c>
      <c r="Z29" s="1" t="s">
        <v>285</v>
      </c>
      <c r="AB29" s="1" t="s">
        <v>359</v>
      </c>
      <c r="AE29" s="1" t="s">
        <v>776</v>
      </c>
      <c r="AF29" s="1" t="s">
        <v>1390</v>
      </c>
      <c r="AG29" s="1" t="s">
        <v>98</v>
      </c>
      <c r="AL29" s="1" t="s">
        <v>285</v>
      </c>
      <c r="AP29" s="1" t="s">
        <v>285</v>
      </c>
      <c r="AQ29" s="1" t="s">
        <v>1166</v>
      </c>
      <c r="AR29" s="1" t="s">
        <v>285</v>
      </c>
      <c r="AS29" s="1" t="s">
        <v>200</v>
      </c>
      <c r="AW29" s="1" t="s">
        <v>331</v>
      </c>
      <c r="AX29" s="1" t="s">
        <v>899</v>
      </c>
      <c r="AY29" s="1" t="s">
        <v>1365</v>
      </c>
      <c r="AZ29" s="1" t="s">
        <v>1366</v>
      </c>
      <c r="BB29" s="1" t="s">
        <v>285</v>
      </c>
      <c r="BD29" s="1">
        <v>9</v>
      </c>
      <c r="BF29" s="1" t="s">
        <v>1169</v>
      </c>
      <c r="BG29" s="1">
        <v>0.48</v>
      </c>
      <c r="BH29" s="1">
        <v>0.27</v>
      </c>
      <c r="BI29" s="1">
        <v>33</v>
      </c>
      <c r="BK29" s="1">
        <v>0.39</v>
      </c>
      <c r="BL29" s="1">
        <v>0.23</v>
      </c>
      <c r="BM29" s="1">
        <v>33</v>
      </c>
      <c r="BN29" s="1">
        <v>0.54</v>
      </c>
      <c r="BO29" s="1">
        <v>0.26</v>
      </c>
      <c r="BP29" s="1">
        <v>54</v>
      </c>
      <c r="BQ29" s="1">
        <v>0.4</v>
      </c>
      <c r="BR29" s="1">
        <v>0.26</v>
      </c>
      <c r="BS29" s="1">
        <v>54</v>
      </c>
      <c r="BT29" s="1">
        <v>-0.22600000000000001</v>
      </c>
      <c r="BV29" s="1">
        <v>-0.112</v>
      </c>
      <c r="BX29" s="1" t="s">
        <v>432</v>
      </c>
      <c r="BY29" s="1" t="s">
        <v>182</v>
      </c>
    </row>
    <row r="30" spans="1:80" ht="34.200000000000003" customHeight="1" x14ac:dyDescent="0.3">
      <c r="A30" s="7" t="s">
        <v>722</v>
      </c>
      <c r="B30" s="8" t="s">
        <v>723</v>
      </c>
      <c r="C30" s="9" t="s">
        <v>1434</v>
      </c>
      <c r="D30" s="10"/>
      <c r="E30" s="11">
        <v>40858</v>
      </c>
      <c r="F30" s="1" t="s">
        <v>726</v>
      </c>
      <c r="G30" s="1" t="s">
        <v>934</v>
      </c>
      <c r="H30" s="1" t="s">
        <v>934</v>
      </c>
      <c r="I30" s="1" t="s">
        <v>1375</v>
      </c>
      <c r="J30" s="1">
        <v>1</v>
      </c>
      <c r="K30" s="1" t="s">
        <v>147</v>
      </c>
      <c r="L30" s="1" t="s">
        <v>38</v>
      </c>
      <c r="M30" s="1" t="s">
        <v>725</v>
      </c>
      <c r="N30" s="1" t="s">
        <v>366</v>
      </c>
      <c r="O30" s="1" t="s">
        <v>496</v>
      </c>
      <c r="P30" s="1" t="s">
        <v>923</v>
      </c>
      <c r="Q30" s="12" t="s">
        <v>929</v>
      </c>
      <c r="R30" s="12" t="s">
        <v>285</v>
      </c>
      <c r="W30" s="1">
        <v>243</v>
      </c>
      <c r="X30" s="1" t="s">
        <v>721</v>
      </c>
      <c r="Y30" s="1" t="s">
        <v>461</v>
      </c>
      <c r="Z30" s="1" t="s">
        <v>285</v>
      </c>
      <c r="AB30" s="1" t="s">
        <v>359</v>
      </c>
      <c r="AE30" s="1" t="s">
        <v>776</v>
      </c>
      <c r="AF30" s="1" t="s">
        <v>1390</v>
      </c>
      <c r="AG30" s="1" t="s">
        <v>98</v>
      </c>
      <c r="AL30" s="1" t="s">
        <v>285</v>
      </c>
      <c r="AP30" s="1" t="s">
        <v>1367</v>
      </c>
      <c r="AQ30" s="1" t="s">
        <v>1166</v>
      </c>
      <c r="AR30" s="1" t="s">
        <v>285</v>
      </c>
      <c r="AS30" s="1" t="s">
        <v>200</v>
      </c>
      <c r="AW30" s="1" t="s">
        <v>1368</v>
      </c>
      <c r="AX30" s="1" t="s">
        <v>1369</v>
      </c>
      <c r="AY30" s="1" t="s">
        <v>1370</v>
      </c>
      <c r="AZ30" s="1" t="s">
        <v>1366</v>
      </c>
      <c r="BB30" s="1" t="s">
        <v>285</v>
      </c>
      <c r="BD30" s="1">
        <v>9</v>
      </c>
      <c r="BF30" s="1" t="s">
        <v>1169</v>
      </c>
      <c r="BG30" s="1">
        <f>(0.49+0.41+0.65)/3</f>
        <v>0.51666666666666661</v>
      </c>
      <c r="BH30" s="25">
        <f>SQRT((60*0.27*0.27+55*0.23*0.23+18*0.26*0.26)/133)</f>
        <v>0.25280828719642079</v>
      </c>
      <c r="BI30" s="1">
        <v>136</v>
      </c>
      <c r="BK30" s="1">
        <f>(0.41+0.31+0.53)/3</f>
        <v>0.41666666666666669</v>
      </c>
      <c r="BL30" s="25">
        <f>SQRT((60*0.23*0.23+55*0.17*0.17+18*0.29*0.29)/133)</f>
        <v>0.21725041855173088</v>
      </c>
      <c r="BM30" s="1">
        <v>136</v>
      </c>
      <c r="BN30" s="1">
        <v>0.54</v>
      </c>
      <c r="BO30" s="1">
        <v>0.26</v>
      </c>
      <c r="BP30" s="1">
        <v>54</v>
      </c>
      <c r="BQ30" s="1">
        <v>0.4</v>
      </c>
      <c r="BR30" s="1">
        <v>0.26</v>
      </c>
      <c r="BS30" s="1">
        <v>54</v>
      </c>
      <c r="BT30" s="1">
        <v>-0.09</v>
      </c>
      <c r="BV30" s="1">
        <v>-4.4999999999999998E-2</v>
      </c>
      <c r="BX30" s="1" t="s">
        <v>433</v>
      </c>
      <c r="BY30" s="1" t="s">
        <v>182</v>
      </c>
    </row>
    <row r="31" spans="1:80" ht="34.200000000000003" customHeight="1" x14ac:dyDescent="0.3">
      <c r="A31" s="1" t="s">
        <v>1278</v>
      </c>
      <c r="B31" s="13" t="s">
        <v>108</v>
      </c>
      <c r="C31" s="14" t="s">
        <v>1435</v>
      </c>
      <c r="D31" s="10"/>
      <c r="E31" s="11">
        <v>41572</v>
      </c>
      <c r="F31" s="1" t="s">
        <v>100</v>
      </c>
      <c r="H31" s="1" t="s">
        <v>934</v>
      </c>
      <c r="I31" s="1" t="s">
        <v>1375</v>
      </c>
      <c r="J31" s="1">
        <v>1</v>
      </c>
      <c r="K31" s="1" t="s">
        <v>101</v>
      </c>
      <c r="L31" s="1" t="s">
        <v>38</v>
      </c>
      <c r="M31" s="1" t="s">
        <v>441</v>
      </c>
      <c r="N31" s="1" t="s">
        <v>303</v>
      </c>
      <c r="O31" s="1" t="s">
        <v>285</v>
      </c>
      <c r="Q31" s="1" t="s">
        <v>194</v>
      </c>
      <c r="R31" s="1" t="s">
        <v>194</v>
      </c>
      <c r="T31" s="1" t="s">
        <v>553</v>
      </c>
      <c r="U31" s="1" t="s">
        <v>554</v>
      </c>
      <c r="W31" s="1">
        <v>29</v>
      </c>
      <c r="X31" s="1" t="s">
        <v>466</v>
      </c>
      <c r="Y31" s="1" t="s">
        <v>194</v>
      </c>
      <c r="Z31" s="1" t="s">
        <v>555</v>
      </c>
      <c r="AB31" s="1" t="s">
        <v>27</v>
      </c>
      <c r="AC31" s="1" t="s">
        <v>68</v>
      </c>
      <c r="AD31" s="1" t="s">
        <v>68</v>
      </c>
      <c r="AE31" s="1" t="s">
        <v>70</v>
      </c>
      <c r="AF31" s="1" t="s">
        <v>556</v>
      </c>
      <c r="AG31" s="1" t="s">
        <v>96</v>
      </c>
      <c r="AL31" s="1" t="s">
        <v>97</v>
      </c>
      <c r="AM31" s="1" t="s">
        <v>557</v>
      </c>
      <c r="AN31" s="1" t="s">
        <v>558</v>
      </c>
      <c r="AO31" s="1" t="s">
        <v>559</v>
      </c>
      <c r="AP31" s="1" t="s">
        <v>1323</v>
      </c>
      <c r="AQ31" s="1" t="s">
        <v>476</v>
      </c>
      <c r="AR31" s="1" t="s">
        <v>68</v>
      </c>
      <c r="AS31" s="1" t="s">
        <v>28</v>
      </c>
      <c r="AT31" s="1" t="s">
        <v>560</v>
      </c>
      <c r="AU31" s="1" t="s">
        <v>263</v>
      </c>
      <c r="AW31" s="1" t="s">
        <v>465</v>
      </c>
      <c r="AX31" s="1" t="s">
        <v>429</v>
      </c>
      <c r="AY31" s="1" t="s">
        <v>1338</v>
      </c>
      <c r="AZ31" s="1" t="s">
        <v>946</v>
      </c>
      <c r="BA31" s="19" t="s">
        <v>432</v>
      </c>
      <c r="BB31" s="19" t="s">
        <v>432</v>
      </c>
      <c r="BC31" s="1" t="s">
        <v>560</v>
      </c>
      <c r="BD31" s="1">
        <v>0</v>
      </c>
      <c r="BF31" s="1" t="s">
        <v>481</v>
      </c>
      <c r="BG31" s="1">
        <v>0.73899999999999999</v>
      </c>
      <c r="BH31" s="1">
        <v>0.13</v>
      </c>
      <c r="BI31" s="1">
        <v>21</v>
      </c>
      <c r="BK31" s="1">
        <v>0.60199999999999998</v>
      </c>
      <c r="BL31" s="1">
        <v>0.16600000000000001</v>
      </c>
      <c r="BM31" s="1">
        <v>21</v>
      </c>
      <c r="BN31" s="1">
        <v>0.57499999999999996</v>
      </c>
      <c r="BO31" s="1">
        <v>0.104</v>
      </c>
      <c r="BP31" s="1">
        <v>8</v>
      </c>
      <c r="BQ31" s="1">
        <v>0.51600000000000001</v>
      </c>
      <c r="BR31" s="1">
        <v>0.125</v>
      </c>
      <c r="BS31" s="1">
        <v>8</v>
      </c>
      <c r="BT31" s="1">
        <v>1.3249</v>
      </c>
      <c r="BU31" s="1" t="s">
        <v>363</v>
      </c>
      <c r="BV31" s="1" t="s">
        <v>363</v>
      </c>
      <c r="BX31" s="1" t="s">
        <v>433</v>
      </c>
      <c r="BY31" s="1" t="s">
        <v>28</v>
      </c>
      <c r="BZ31" s="1" t="s">
        <v>28</v>
      </c>
      <c r="CA31" s="1" t="s">
        <v>562</v>
      </c>
      <c r="CB31" s="1" t="s">
        <v>561</v>
      </c>
    </row>
    <row r="32" spans="1:80" ht="34.200000000000003" customHeight="1" x14ac:dyDescent="0.3">
      <c r="A32" s="1" t="s">
        <v>1289</v>
      </c>
      <c r="B32" s="13" t="s">
        <v>1437</v>
      </c>
      <c r="C32" s="14" t="s">
        <v>1436</v>
      </c>
      <c r="D32" s="10"/>
      <c r="E32" s="11">
        <v>41577</v>
      </c>
      <c r="F32" s="1" t="s">
        <v>1049</v>
      </c>
      <c r="H32" s="1" t="s">
        <v>1057</v>
      </c>
      <c r="I32" s="1" t="s">
        <v>1057</v>
      </c>
      <c r="J32" s="1">
        <v>6</v>
      </c>
      <c r="K32" s="1" t="s">
        <v>122</v>
      </c>
      <c r="L32" s="1" t="s">
        <v>38</v>
      </c>
      <c r="M32" s="1" t="s">
        <v>441</v>
      </c>
      <c r="N32" s="1" t="s">
        <v>366</v>
      </c>
      <c r="O32" s="1" t="s">
        <v>433</v>
      </c>
      <c r="Q32" s="1" t="s">
        <v>285</v>
      </c>
      <c r="R32" s="1" t="s">
        <v>285</v>
      </c>
      <c r="T32" s="1" t="s">
        <v>724</v>
      </c>
      <c r="U32" s="1" t="s">
        <v>727</v>
      </c>
      <c r="W32" s="1">
        <v>193</v>
      </c>
      <c r="X32" s="1" t="s">
        <v>492</v>
      </c>
      <c r="Y32" s="1" t="s">
        <v>362</v>
      </c>
      <c r="Z32" s="1" t="s">
        <v>728</v>
      </c>
      <c r="AB32" s="1" t="s">
        <v>27</v>
      </c>
      <c r="AC32" s="1" t="s">
        <v>68</v>
      </c>
      <c r="AD32" s="1" t="s">
        <v>729</v>
      </c>
      <c r="AE32" s="1" t="s">
        <v>70</v>
      </c>
      <c r="AF32" s="1" t="s">
        <v>730</v>
      </c>
      <c r="AG32" s="1" t="s">
        <v>96</v>
      </c>
      <c r="AH32" s="1" t="s">
        <v>497</v>
      </c>
      <c r="AL32" s="1" t="s">
        <v>97</v>
      </c>
      <c r="AM32" s="1" t="s">
        <v>729</v>
      </c>
      <c r="AN32" s="1" t="s">
        <v>731</v>
      </c>
      <c r="AO32" s="1" t="s">
        <v>487</v>
      </c>
      <c r="AP32" s="1" t="s">
        <v>488</v>
      </c>
      <c r="AQ32" s="1" t="s">
        <v>355</v>
      </c>
      <c r="AR32" s="1" t="s">
        <v>285</v>
      </c>
      <c r="AS32" s="1" t="s">
        <v>182</v>
      </c>
      <c r="AT32" s="1" t="s">
        <v>489</v>
      </c>
      <c r="AU32" s="1" t="s">
        <v>285</v>
      </c>
      <c r="AW32" s="1" t="s">
        <v>490</v>
      </c>
      <c r="AX32" s="1" t="s">
        <v>281</v>
      </c>
      <c r="AY32" s="1" t="s">
        <v>1342</v>
      </c>
      <c r="AZ32" s="1" t="s">
        <v>941</v>
      </c>
      <c r="BA32" s="1" t="s">
        <v>491</v>
      </c>
      <c r="BB32" s="1" t="s">
        <v>433</v>
      </c>
      <c r="BC32" s="1" t="s">
        <v>491</v>
      </c>
      <c r="BD32" s="1">
        <v>1</v>
      </c>
      <c r="BF32" s="1" t="s">
        <v>274</v>
      </c>
      <c r="BG32" s="1">
        <v>75.75</v>
      </c>
      <c r="BH32" s="1">
        <v>17.75</v>
      </c>
      <c r="BI32" s="1">
        <v>58</v>
      </c>
      <c r="BN32" s="1">
        <v>51.58</v>
      </c>
      <c r="BO32" s="1">
        <v>21.24</v>
      </c>
      <c r="BP32" s="1">
        <v>135</v>
      </c>
      <c r="BT32" s="1">
        <v>1.1929000000000001</v>
      </c>
      <c r="BW32" s="1" t="s">
        <v>493</v>
      </c>
      <c r="BX32" s="1" t="s">
        <v>433</v>
      </c>
      <c r="BY32" s="1" t="s">
        <v>182</v>
      </c>
      <c r="BZ32" s="1" t="s">
        <v>472</v>
      </c>
      <c r="CA32" s="1" t="s">
        <v>495</v>
      </c>
      <c r="CB32" s="1" t="s">
        <v>494</v>
      </c>
    </row>
    <row r="33" spans="1:80" ht="34.200000000000003" customHeight="1" x14ac:dyDescent="0.3">
      <c r="A33" s="1" t="s">
        <v>1290</v>
      </c>
      <c r="B33" s="13" t="s">
        <v>1061</v>
      </c>
      <c r="C33" s="14" t="s">
        <v>1436</v>
      </c>
      <c r="D33" s="10"/>
      <c r="E33" s="11">
        <v>41577</v>
      </c>
      <c r="F33" s="1" t="s">
        <v>1049</v>
      </c>
      <c r="H33" s="1" t="s">
        <v>1057</v>
      </c>
      <c r="I33" s="1" t="s">
        <v>1057</v>
      </c>
      <c r="J33" s="1">
        <v>6</v>
      </c>
      <c r="K33" s="1" t="s">
        <v>122</v>
      </c>
      <c r="L33" s="1" t="s">
        <v>38</v>
      </c>
      <c r="M33" s="1" t="s">
        <v>441</v>
      </c>
      <c r="N33" s="1" t="s">
        <v>366</v>
      </c>
      <c r="O33" s="1" t="s">
        <v>433</v>
      </c>
      <c r="Q33" s="1" t="s">
        <v>285</v>
      </c>
      <c r="R33" s="1" t="s">
        <v>285</v>
      </c>
      <c r="W33" s="1">
        <v>251</v>
      </c>
      <c r="X33" s="1" t="s">
        <v>230</v>
      </c>
      <c r="Y33" s="1" t="s">
        <v>461</v>
      </c>
      <c r="Z33" s="1" t="s">
        <v>285</v>
      </c>
      <c r="AB33" s="1" t="s">
        <v>27</v>
      </c>
      <c r="AE33" s="1" t="s">
        <v>70</v>
      </c>
      <c r="AF33" s="1" t="s">
        <v>375</v>
      </c>
      <c r="AG33" s="1" t="s">
        <v>94</v>
      </c>
      <c r="AL33" s="1" t="s">
        <v>97</v>
      </c>
      <c r="AP33" s="1" t="s">
        <v>181</v>
      </c>
      <c r="AQ33" s="1" t="s">
        <v>181</v>
      </c>
      <c r="AR33" s="1" t="s">
        <v>285</v>
      </c>
      <c r="AS33" s="1" t="s">
        <v>182</v>
      </c>
      <c r="AW33" s="1" t="s">
        <v>285</v>
      </c>
      <c r="AX33" s="1" t="s">
        <v>429</v>
      </c>
      <c r="AY33" s="1" t="s">
        <v>430</v>
      </c>
      <c r="AZ33" s="1" t="s">
        <v>119</v>
      </c>
      <c r="BB33" s="19" t="s">
        <v>432</v>
      </c>
      <c r="BD33" s="26">
        <v>0</v>
      </c>
      <c r="BF33" s="1" t="s">
        <v>120</v>
      </c>
      <c r="BG33" s="1">
        <v>40.200000000000003</v>
      </c>
      <c r="BH33" s="1">
        <v>15</v>
      </c>
      <c r="BI33" s="1">
        <v>132</v>
      </c>
      <c r="BN33" s="1">
        <v>32.4</v>
      </c>
      <c r="BO33" s="1">
        <v>16.8</v>
      </c>
      <c r="BP33" s="1">
        <v>119</v>
      </c>
      <c r="BT33" s="1">
        <v>0.49120000000000003</v>
      </c>
      <c r="BW33" s="1" t="s">
        <v>1332</v>
      </c>
      <c r="BX33" s="1" t="s">
        <v>433</v>
      </c>
      <c r="BY33" s="1" t="s">
        <v>182</v>
      </c>
    </row>
    <row r="34" spans="1:80" ht="34.200000000000003" customHeight="1" x14ac:dyDescent="0.3">
      <c r="A34" s="7" t="s">
        <v>499</v>
      </c>
      <c r="B34" s="8" t="s">
        <v>500</v>
      </c>
      <c r="C34" s="9" t="s">
        <v>1391</v>
      </c>
      <c r="D34" s="27">
        <v>1</v>
      </c>
      <c r="E34" s="11">
        <v>40858</v>
      </c>
      <c r="F34" s="1" t="s">
        <v>503</v>
      </c>
      <c r="G34" s="1" t="s">
        <v>933</v>
      </c>
      <c r="H34" s="1" t="s">
        <v>933</v>
      </c>
      <c r="I34" s="1" t="s">
        <v>1373</v>
      </c>
      <c r="J34" s="1">
        <v>4</v>
      </c>
      <c r="K34" s="1" t="s">
        <v>147</v>
      </c>
      <c r="L34" s="1" t="s">
        <v>38</v>
      </c>
      <c r="M34" s="1" t="s">
        <v>350</v>
      </c>
      <c r="N34" s="1" t="s">
        <v>366</v>
      </c>
      <c r="O34" s="1" t="s">
        <v>732</v>
      </c>
      <c r="P34" s="1" t="s">
        <v>927</v>
      </c>
      <c r="Q34" s="1" t="s">
        <v>927</v>
      </c>
      <c r="R34" s="1" t="s">
        <v>432</v>
      </c>
      <c r="W34" s="1">
        <v>136</v>
      </c>
      <c r="X34" s="1" t="s">
        <v>230</v>
      </c>
      <c r="Y34" s="1" t="s">
        <v>461</v>
      </c>
      <c r="Z34" s="1" t="s">
        <v>1058</v>
      </c>
      <c r="AB34" s="1" t="s">
        <v>285</v>
      </c>
      <c r="AE34" s="1" t="s">
        <v>70</v>
      </c>
      <c r="AF34" s="1" t="s">
        <v>1528</v>
      </c>
      <c r="AG34" s="1" t="s">
        <v>1060</v>
      </c>
      <c r="AL34" s="1" t="s">
        <v>285</v>
      </c>
      <c r="AP34" s="1" t="s">
        <v>285</v>
      </c>
      <c r="AQ34" s="1" t="s">
        <v>285</v>
      </c>
      <c r="AR34" s="1" t="s">
        <v>285</v>
      </c>
      <c r="AS34" s="1" t="s">
        <v>461</v>
      </c>
      <c r="AW34" s="1" t="s">
        <v>285</v>
      </c>
      <c r="AX34" s="1" t="s">
        <v>899</v>
      </c>
      <c r="AY34" s="1" t="s">
        <v>1338</v>
      </c>
      <c r="AZ34" s="1" t="s">
        <v>431</v>
      </c>
      <c r="BB34" s="1" t="s">
        <v>432</v>
      </c>
      <c r="BD34" s="1">
        <v>0</v>
      </c>
      <c r="BF34" s="1" t="s">
        <v>434</v>
      </c>
      <c r="BG34" s="1">
        <v>0.193</v>
      </c>
      <c r="BH34" s="1">
        <v>3.1E-2</v>
      </c>
      <c r="BI34" s="1">
        <v>58</v>
      </c>
      <c r="BM34" s="1" t="s">
        <v>363</v>
      </c>
      <c r="BN34" s="1">
        <v>-0.10100000000000001</v>
      </c>
      <c r="BO34" s="1">
        <v>3.2000000000000001E-2</v>
      </c>
      <c r="BP34" s="1">
        <v>78</v>
      </c>
      <c r="BT34" s="1">
        <v>1.4</v>
      </c>
      <c r="BW34" s="1" t="s">
        <v>1334</v>
      </c>
      <c r="BX34" s="1" t="s">
        <v>433</v>
      </c>
      <c r="BY34" s="1" t="s">
        <v>200</v>
      </c>
    </row>
    <row r="35" spans="1:80" ht="34.200000000000003" customHeight="1" x14ac:dyDescent="0.3">
      <c r="A35" s="7" t="s">
        <v>974</v>
      </c>
      <c r="B35" s="8" t="s">
        <v>1439</v>
      </c>
      <c r="C35" s="9" t="s">
        <v>1438</v>
      </c>
      <c r="D35" s="10"/>
      <c r="E35" s="11">
        <v>40858</v>
      </c>
      <c r="F35" s="1" t="s">
        <v>976</v>
      </c>
      <c r="G35" s="1" t="s">
        <v>932</v>
      </c>
      <c r="H35" s="1" t="s">
        <v>932</v>
      </c>
      <c r="I35" s="1" t="s">
        <v>1372</v>
      </c>
      <c r="J35" s="1">
        <v>5</v>
      </c>
      <c r="K35" s="1" t="s">
        <v>147</v>
      </c>
      <c r="L35" s="1" t="s">
        <v>38</v>
      </c>
      <c r="M35" s="1" t="s">
        <v>441</v>
      </c>
      <c r="N35" s="1" t="s">
        <v>366</v>
      </c>
      <c r="O35" s="1" t="s">
        <v>977</v>
      </c>
      <c r="P35" s="1" t="s">
        <v>194</v>
      </c>
      <c r="Q35" s="1" t="s">
        <v>194</v>
      </c>
      <c r="R35" s="1" t="s">
        <v>285</v>
      </c>
      <c r="W35" s="1">
        <v>59</v>
      </c>
      <c r="X35" s="1" t="s">
        <v>230</v>
      </c>
      <c r="Y35" s="1" t="s">
        <v>461</v>
      </c>
      <c r="Z35" s="1" t="s">
        <v>1058</v>
      </c>
      <c r="AB35" s="1" t="s">
        <v>1054</v>
      </c>
      <c r="AE35" s="1" t="s">
        <v>70</v>
      </c>
      <c r="AF35" s="1" t="s">
        <v>1059</v>
      </c>
      <c r="AG35" s="1" t="s">
        <v>1060</v>
      </c>
      <c r="AL35" s="1" t="s">
        <v>247</v>
      </c>
      <c r="AP35" s="1" t="s">
        <v>285</v>
      </c>
      <c r="AQ35" s="1" t="s">
        <v>285</v>
      </c>
      <c r="AR35" s="1" t="s">
        <v>285</v>
      </c>
      <c r="AS35" s="1" t="s">
        <v>461</v>
      </c>
      <c r="AW35" s="1" t="s">
        <v>285</v>
      </c>
      <c r="AX35" s="1" t="s">
        <v>899</v>
      </c>
      <c r="AY35" s="1" t="s">
        <v>1338</v>
      </c>
      <c r="AZ35" s="1" t="s">
        <v>431</v>
      </c>
      <c r="BB35" s="1" t="s">
        <v>432</v>
      </c>
      <c r="BD35" s="1">
        <v>0</v>
      </c>
      <c r="BF35" s="1" t="s">
        <v>434</v>
      </c>
      <c r="BG35" s="1">
        <v>0.4</v>
      </c>
      <c r="BH35" s="1">
        <v>0.1</v>
      </c>
      <c r="BI35" s="1">
        <v>27</v>
      </c>
      <c r="BM35" s="1" t="s">
        <v>363</v>
      </c>
      <c r="BN35" s="1">
        <v>0.33</v>
      </c>
      <c r="BO35" s="1">
        <v>0.1</v>
      </c>
      <c r="BP35" s="1">
        <v>28</v>
      </c>
      <c r="BT35" s="1">
        <v>0.69</v>
      </c>
      <c r="BV35" s="1">
        <v>0.69</v>
      </c>
      <c r="BW35" s="1" t="s">
        <v>1349</v>
      </c>
      <c r="BX35" s="1" t="s">
        <v>433</v>
      </c>
      <c r="BY35" s="1" t="s">
        <v>461</v>
      </c>
    </row>
    <row r="36" spans="1:80" ht="34.200000000000003" customHeight="1" x14ac:dyDescent="0.3">
      <c r="A36" s="7" t="s">
        <v>624</v>
      </c>
      <c r="B36" s="8" t="s">
        <v>1485</v>
      </c>
      <c r="C36" s="9" t="s">
        <v>1484</v>
      </c>
      <c r="D36" s="10"/>
      <c r="E36" s="11">
        <v>40858</v>
      </c>
      <c r="F36" s="1" t="s">
        <v>976</v>
      </c>
      <c r="G36" s="1" t="s">
        <v>933</v>
      </c>
      <c r="H36" s="1" t="s">
        <v>933</v>
      </c>
      <c r="I36" s="1" t="s">
        <v>1373</v>
      </c>
      <c r="J36" s="1">
        <v>4</v>
      </c>
      <c r="K36" s="1" t="s">
        <v>150</v>
      </c>
      <c r="L36" s="1" t="s">
        <v>957</v>
      </c>
      <c r="M36" s="1" t="s">
        <v>441</v>
      </c>
      <c r="N36" s="1" t="s">
        <v>303</v>
      </c>
      <c r="O36" s="1" t="s">
        <v>619</v>
      </c>
      <c r="P36" s="1" t="s">
        <v>913</v>
      </c>
      <c r="Q36" s="1" t="s">
        <v>913</v>
      </c>
      <c r="R36" s="1" t="s">
        <v>433</v>
      </c>
      <c r="T36" s="1" t="s">
        <v>501</v>
      </c>
      <c r="U36" s="1" t="s">
        <v>734</v>
      </c>
      <c r="W36" s="1">
        <v>115</v>
      </c>
      <c r="X36" s="1" t="s">
        <v>502</v>
      </c>
      <c r="Y36" s="1" t="s">
        <v>461</v>
      </c>
      <c r="Z36" s="1" t="s">
        <v>504</v>
      </c>
      <c r="AB36" s="1" t="s">
        <v>27</v>
      </c>
      <c r="AC36" s="1" t="s">
        <v>68</v>
      </c>
      <c r="AD36" s="1" t="s">
        <v>505</v>
      </c>
      <c r="AE36" s="1" t="s">
        <v>776</v>
      </c>
      <c r="AF36" s="1" t="s">
        <v>1392</v>
      </c>
      <c r="AG36" s="1" t="s">
        <v>94</v>
      </c>
      <c r="AH36" s="1" t="s">
        <v>507</v>
      </c>
      <c r="AL36" s="1" t="s">
        <v>97</v>
      </c>
      <c r="AM36" s="1" t="s">
        <v>506</v>
      </c>
      <c r="AN36" s="1" t="s">
        <v>506</v>
      </c>
      <c r="AO36" s="1" t="s">
        <v>506</v>
      </c>
      <c r="AP36" s="1" t="s">
        <v>508</v>
      </c>
      <c r="AQ36" s="1" t="s">
        <v>509</v>
      </c>
      <c r="AR36" s="1" t="s">
        <v>446</v>
      </c>
      <c r="AS36" s="1" t="s">
        <v>182</v>
      </c>
      <c r="AT36" s="1" t="s">
        <v>285</v>
      </c>
      <c r="AU36" s="1" t="s">
        <v>285</v>
      </c>
      <c r="AW36" s="1" t="s">
        <v>820</v>
      </c>
      <c r="AX36" s="1" t="s">
        <v>510</v>
      </c>
      <c r="AY36" s="1" t="s">
        <v>1345</v>
      </c>
      <c r="AZ36" s="1" t="s">
        <v>941</v>
      </c>
      <c r="BA36" s="1" t="s">
        <v>285</v>
      </c>
      <c r="BB36" s="19" t="s">
        <v>432</v>
      </c>
      <c r="BC36" s="1" t="s">
        <v>285</v>
      </c>
      <c r="BD36" s="1">
        <v>9</v>
      </c>
      <c r="BF36" s="1" t="s">
        <v>274</v>
      </c>
      <c r="BG36" s="1">
        <v>33.14</v>
      </c>
      <c r="BH36" s="1">
        <v>7.5369999999999999</v>
      </c>
      <c r="BI36" s="1">
        <v>59</v>
      </c>
      <c r="BK36" s="1">
        <v>32.47</v>
      </c>
      <c r="BL36" s="1">
        <v>2.8849999999999998</v>
      </c>
      <c r="BM36" s="1">
        <v>59</v>
      </c>
      <c r="BN36" s="1">
        <v>25.8</v>
      </c>
      <c r="BO36" s="1">
        <v>11.069000000000001</v>
      </c>
      <c r="BP36" s="1">
        <v>56</v>
      </c>
      <c r="BQ36" s="1">
        <v>32.79</v>
      </c>
      <c r="BR36" s="1">
        <v>2.4620000000000002</v>
      </c>
      <c r="BS36" s="1">
        <v>56</v>
      </c>
      <c r="BT36" s="1">
        <v>1.1100000000000001</v>
      </c>
      <c r="BU36" s="1">
        <v>1.0900000000000001</v>
      </c>
      <c r="BX36" s="1" t="s">
        <v>433</v>
      </c>
      <c r="BY36" s="1" t="s">
        <v>182</v>
      </c>
      <c r="BZ36" s="1" t="s">
        <v>472</v>
      </c>
      <c r="CA36" s="1" t="s">
        <v>285</v>
      </c>
      <c r="CB36" s="1" t="s">
        <v>512</v>
      </c>
    </row>
    <row r="37" spans="1:80" ht="34.200000000000003" customHeight="1" x14ac:dyDescent="0.3">
      <c r="A37" s="1" t="s">
        <v>1279</v>
      </c>
      <c r="B37" s="13" t="s">
        <v>125</v>
      </c>
      <c r="C37" s="14" t="s">
        <v>1440</v>
      </c>
      <c r="D37" s="10"/>
      <c r="E37" s="11">
        <v>41572</v>
      </c>
      <c r="F37" s="1" t="s">
        <v>100</v>
      </c>
      <c r="H37" s="1" t="s">
        <v>934</v>
      </c>
      <c r="I37" s="1" t="s">
        <v>1375</v>
      </c>
      <c r="J37" s="1">
        <v>1</v>
      </c>
      <c r="K37" s="1" t="s">
        <v>122</v>
      </c>
      <c r="L37" s="1" t="s">
        <v>712</v>
      </c>
      <c r="M37" s="1" t="s">
        <v>441</v>
      </c>
      <c r="N37" s="1" t="s">
        <v>366</v>
      </c>
      <c r="O37" s="1" t="s">
        <v>433</v>
      </c>
      <c r="Q37" s="1" t="s">
        <v>194</v>
      </c>
      <c r="R37" s="1" t="s">
        <v>194</v>
      </c>
      <c r="T37" s="1" t="s">
        <v>978</v>
      </c>
      <c r="U37" s="1" t="s">
        <v>995</v>
      </c>
      <c r="W37" s="1">
        <v>22</v>
      </c>
      <c r="X37" s="1" t="s">
        <v>979</v>
      </c>
      <c r="Y37" s="1" t="s">
        <v>194</v>
      </c>
      <c r="Z37" s="1" t="s">
        <v>980</v>
      </c>
      <c r="AB37" s="1" t="s">
        <v>27</v>
      </c>
      <c r="AC37" s="1" t="s">
        <v>446</v>
      </c>
      <c r="AD37" s="1" t="s">
        <v>981</v>
      </c>
      <c r="AE37" s="1" t="s">
        <v>776</v>
      </c>
      <c r="AF37" s="1" t="s">
        <v>982</v>
      </c>
      <c r="AG37" s="1" t="s">
        <v>94</v>
      </c>
      <c r="AH37" s="1" t="s">
        <v>983</v>
      </c>
      <c r="AL37" s="1" t="s">
        <v>114</v>
      </c>
      <c r="AM37" s="1" t="s">
        <v>984</v>
      </c>
      <c r="AN37" s="1" t="s">
        <v>984</v>
      </c>
      <c r="AO37" s="1" t="s">
        <v>984</v>
      </c>
      <c r="AP37" s="1" t="s">
        <v>285</v>
      </c>
      <c r="AQ37" s="1" t="s">
        <v>285</v>
      </c>
      <c r="AR37" s="1" t="s">
        <v>432</v>
      </c>
      <c r="AS37" s="1" t="s">
        <v>182</v>
      </c>
      <c r="AT37" s="1" t="s">
        <v>285</v>
      </c>
      <c r="AU37" s="1" t="s">
        <v>285</v>
      </c>
      <c r="AW37" s="1" t="s">
        <v>985</v>
      </c>
      <c r="AX37" s="1" t="s">
        <v>986</v>
      </c>
      <c r="AY37" s="1" t="s">
        <v>1344</v>
      </c>
      <c r="AZ37" s="1" t="s">
        <v>431</v>
      </c>
      <c r="BA37" s="1" t="s">
        <v>285</v>
      </c>
      <c r="BB37" s="19" t="s">
        <v>432</v>
      </c>
      <c r="BC37" s="1" t="s">
        <v>285</v>
      </c>
      <c r="BD37" s="1">
        <v>9</v>
      </c>
      <c r="BF37" s="1" t="s">
        <v>274</v>
      </c>
      <c r="BG37" s="1">
        <v>16.09</v>
      </c>
      <c r="BH37" s="1">
        <v>1.79</v>
      </c>
      <c r="BI37" s="1">
        <v>11</v>
      </c>
      <c r="BK37" s="1">
        <v>8.5</v>
      </c>
      <c r="BL37" s="1">
        <v>2.85</v>
      </c>
      <c r="BM37" s="1">
        <v>11</v>
      </c>
      <c r="BN37" s="1">
        <v>10.27</v>
      </c>
      <c r="BO37" s="1">
        <v>3.45</v>
      </c>
      <c r="BP37" s="1">
        <v>11</v>
      </c>
      <c r="BQ37" s="1">
        <v>8.77</v>
      </c>
      <c r="BR37" s="1">
        <v>2.36</v>
      </c>
      <c r="BS37" s="1">
        <v>11</v>
      </c>
      <c r="BT37" s="1">
        <v>3.14</v>
      </c>
      <c r="BU37" s="1">
        <v>2.87</v>
      </c>
      <c r="BW37" s="1" t="s">
        <v>987</v>
      </c>
      <c r="BX37" s="1" t="s">
        <v>433</v>
      </c>
      <c r="BY37" s="1" t="s">
        <v>200</v>
      </c>
      <c r="BZ37" s="1" t="s">
        <v>28</v>
      </c>
      <c r="CA37" s="1" t="s">
        <v>989</v>
      </c>
      <c r="CB37" s="1" t="s">
        <v>988</v>
      </c>
    </row>
    <row r="38" spans="1:80" ht="34.200000000000003" customHeight="1" x14ac:dyDescent="0.3">
      <c r="A38" s="1" t="s">
        <v>1280</v>
      </c>
      <c r="B38" s="13" t="s">
        <v>126</v>
      </c>
      <c r="C38" s="14" t="s">
        <v>1440</v>
      </c>
      <c r="D38" s="10"/>
      <c r="E38" s="11">
        <v>41572</v>
      </c>
      <c r="F38" s="1" t="s">
        <v>100</v>
      </c>
      <c r="H38" s="1" t="s">
        <v>934</v>
      </c>
      <c r="I38" s="1" t="s">
        <v>1375</v>
      </c>
      <c r="J38" s="1">
        <v>1</v>
      </c>
      <c r="K38" s="1" t="s">
        <v>122</v>
      </c>
      <c r="L38" s="1" t="s">
        <v>712</v>
      </c>
      <c r="M38" s="1" t="s">
        <v>441</v>
      </c>
      <c r="N38" s="1" t="s">
        <v>366</v>
      </c>
      <c r="O38" s="1" t="s">
        <v>433</v>
      </c>
      <c r="Q38" s="1" t="s">
        <v>194</v>
      </c>
      <c r="R38" s="1" t="s">
        <v>194</v>
      </c>
      <c r="T38" s="1" t="s">
        <v>620</v>
      </c>
      <c r="U38" s="1" t="s">
        <v>1001</v>
      </c>
      <c r="W38" s="1">
        <v>48</v>
      </c>
      <c r="X38" s="1" t="s">
        <v>621</v>
      </c>
      <c r="Y38" s="1" t="s">
        <v>461</v>
      </c>
      <c r="Z38" s="1" t="s">
        <v>285</v>
      </c>
      <c r="AB38" s="1" t="s">
        <v>27</v>
      </c>
      <c r="AC38" s="1" t="s">
        <v>446</v>
      </c>
      <c r="AD38" s="1" t="s">
        <v>421</v>
      </c>
      <c r="AE38" s="1" t="s">
        <v>776</v>
      </c>
      <c r="AF38" s="1" t="s">
        <v>828</v>
      </c>
      <c r="AG38" s="1" t="s">
        <v>96</v>
      </c>
      <c r="AH38" s="1" t="s">
        <v>622</v>
      </c>
      <c r="AL38" s="1" t="s">
        <v>245</v>
      </c>
      <c r="AM38" s="1" t="s">
        <v>285</v>
      </c>
      <c r="AN38" s="1" t="s">
        <v>285</v>
      </c>
      <c r="AO38" s="1" t="s">
        <v>938</v>
      </c>
      <c r="AP38" s="1" t="s">
        <v>285</v>
      </c>
      <c r="AQ38" s="1" t="s">
        <v>285</v>
      </c>
      <c r="AR38" s="1">
        <v>3</v>
      </c>
      <c r="AS38" s="1" t="s">
        <v>461</v>
      </c>
      <c r="AT38" s="1" t="s">
        <v>285</v>
      </c>
      <c r="AU38" s="1" t="s">
        <v>285</v>
      </c>
      <c r="AW38" s="1" t="s">
        <v>272</v>
      </c>
      <c r="AX38" s="1" t="s">
        <v>954</v>
      </c>
      <c r="AY38" s="1" t="s">
        <v>1341</v>
      </c>
      <c r="AZ38" s="1" t="s">
        <v>431</v>
      </c>
      <c r="BA38" s="1" t="s">
        <v>285</v>
      </c>
      <c r="BB38" s="19" t="s">
        <v>432</v>
      </c>
      <c r="BC38" s="1" t="s">
        <v>285</v>
      </c>
      <c r="BD38" s="1">
        <v>9</v>
      </c>
      <c r="BF38" s="1" t="s">
        <v>274</v>
      </c>
      <c r="BG38" s="1">
        <v>0.48299999999999998</v>
      </c>
      <c r="BH38" s="1">
        <v>0.68799999999999994</v>
      </c>
      <c r="BI38" s="1">
        <v>29</v>
      </c>
      <c r="BN38" s="1">
        <v>0.13800000000000001</v>
      </c>
      <c r="BO38" s="1">
        <v>0.95299999999999996</v>
      </c>
      <c r="BP38" s="1">
        <v>29</v>
      </c>
      <c r="BT38" s="1">
        <v>0.41510000000000002</v>
      </c>
      <c r="BW38" s="1" t="s">
        <v>625</v>
      </c>
      <c r="BX38" s="1" t="s">
        <v>432</v>
      </c>
      <c r="BY38" s="1" t="s">
        <v>461</v>
      </c>
      <c r="BZ38" s="1" t="s">
        <v>472</v>
      </c>
      <c r="CA38" s="1" t="s">
        <v>623</v>
      </c>
      <c r="CB38" s="1" t="s">
        <v>1000</v>
      </c>
    </row>
    <row r="39" spans="1:80" ht="34.200000000000003" customHeight="1" x14ac:dyDescent="0.3">
      <c r="A39" s="1" t="s">
        <v>1303</v>
      </c>
      <c r="B39" s="13" t="s">
        <v>1209</v>
      </c>
      <c r="C39" s="14" t="s">
        <v>1441</v>
      </c>
      <c r="D39" s="10"/>
      <c r="E39" s="11">
        <v>41574</v>
      </c>
      <c r="F39" s="1" t="s">
        <v>1065</v>
      </c>
      <c r="H39" s="1" t="s">
        <v>934</v>
      </c>
      <c r="I39" s="1" t="s">
        <v>1375</v>
      </c>
      <c r="J39" s="1">
        <v>1</v>
      </c>
      <c r="K39" s="1" t="s">
        <v>1141</v>
      </c>
      <c r="L39" s="1" t="s">
        <v>38</v>
      </c>
      <c r="M39" s="1" t="s">
        <v>254</v>
      </c>
      <c r="N39" s="1" t="s">
        <v>366</v>
      </c>
      <c r="O39" s="1" t="s">
        <v>371</v>
      </c>
      <c r="Q39" s="1" t="s">
        <v>1336</v>
      </c>
      <c r="R39" s="1" t="s">
        <v>463</v>
      </c>
      <c r="W39" s="1">
        <v>153</v>
      </c>
      <c r="X39" s="1" t="s">
        <v>230</v>
      </c>
      <c r="Y39" s="1" t="s">
        <v>461</v>
      </c>
      <c r="Z39" s="1" t="s">
        <v>123</v>
      </c>
      <c r="AB39" s="1" t="s">
        <v>27</v>
      </c>
      <c r="AE39" s="1" t="s">
        <v>70</v>
      </c>
      <c r="AF39" s="1" t="s">
        <v>121</v>
      </c>
      <c r="AG39" s="1" t="s">
        <v>98</v>
      </c>
      <c r="AL39" s="1" t="s">
        <v>97</v>
      </c>
      <c r="AP39" s="1" t="s">
        <v>181</v>
      </c>
      <c r="AQ39" s="1" t="s">
        <v>181</v>
      </c>
      <c r="AR39" s="1" t="s">
        <v>285</v>
      </c>
      <c r="AS39" s="1" t="s">
        <v>200</v>
      </c>
      <c r="AW39" s="1" t="s">
        <v>285</v>
      </c>
      <c r="AX39" s="1" t="s">
        <v>285</v>
      </c>
      <c r="AY39" s="1" t="s">
        <v>430</v>
      </c>
      <c r="AZ39" s="1" t="s">
        <v>431</v>
      </c>
      <c r="BB39" s="19" t="s">
        <v>432</v>
      </c>
      <c r="BD39" s="1">
        <v>0</v>
      </c>
      <c r="BF39" s="1" t="s">
        <v>274</v>
      </c>
      <c r="BG39" s="1">
        <v>0.03</v>
      </c>
      <c r="BH39" s="1">
        <v>0.01</v>
      </c>
      <c r="BI39" s="1">
        <v>35</v>
      </c>
      <c r="BN39" s="1">
        <v>-0.49</v>
      </c>
      <c r="BO39" s="1">
        <v>1.1000000000000001</v>
      </c>
      <c r="BP39" s="1">
        <v>118</v>
      </c>
      <c r="BT39" s="1">
        <v>0.54749999999999999</v>
      </c>
      <c r="BV39" s="1">
        <v>0.54749999999999999</v>
      </c>
      <c r="BW39" s="1" t="s">
        <v>127</v>
      </c>
      <c r="BX39" s="1" t="s">
        <v>433</v>
      </c>
      <c r="BY39" s="1" t="s">
        <v>182</v>
      </c>
    </row>
    <row r="40" spans="1:80" ht="34.200000000000003" customHeight="1" x14ac:dyDescent="0.3">
      <c r="A40" s="7" t="s">
        <v>202</v>
      </c>
      <c r="B40" s="8" t="s">
        <v>203</v>
      </c>
      <c r="C40" s="9" t="s">
        <v>1393</v>
      </c>
      <c r="D40" s="27">
        <v>1</v>
      </c>
      <c r="E40" s="11">
        <v>40858</v>
      </c>
      <c r="F40" s="1" t="s">
        <v>239</v>
      </c>
      <c r="G40" s="1" t="s">
        <v>934</v>
      </c>
      <c r="H40" s="1" t="s">
        <v>934</v>
      </c>
      <c r="I40" s="1" t="s">
        <v>1375</v>
      </c>
      <c r="J40" s="1">
        <v>1</v>
      </c>
      <c r="K40" s="1" t="s">
        <v>122</v>
      </c>
      <c r="L40" s="1" t="s">
        <v>38</v>
      </c>
      <c r="M40" s="1" t="s">
        <v>154</v>
      </c>
      <c r="N40" s="1" t="s">
        <v>366</v>
      </c>
      <c r="O40" s="1" t="s">
        <v>371</v>
      </c>
      <c r="P40" s="1" t="s">
        <v>909</v>
      </c>
      <c r="Q40" s="12" t="s">
        <v>929</v>
      </c>
      <c r="R40" s="12" t="s">
        <v>432</v>
      </c>
      <c r="W40" s="1">
        <v>320</v>
      </c>
      <c r="X40" s="1" t="s">
        <v>230</v>
      </c>
      <c r="Y40" s="1" t="s">
        <v>461</v>
      </c>
      <c r="Z40" s="1" t="s">
        <v>124</v>
      </c>
      <c r="AB40" s="1" t="s">
        <v>27</v>
      </c>
      <c r="AE40" s="1" t="s">
        <v>70</v>
      </c>
      <c r="AF40" s="1" t="s">
        <v>121</v>
      </c>
      <c r="AG40" s="1" t="s">
        <v>98</v>
      </c>
      <c r="AL40" s="1" t="s">
        <v>97</v>
      </c>
      <c r="AP40" s="1" t="s">
        <v>181</v>
      </c>
      <c r="AQ40" s="1" t="s">
        <v>181</v>
      </c>
      <c r="AR40" s="1" t="s">
        <v>285</v>
      </c>
      <c r="AS40" s="1" t="s">
        <v>200</v>
      </c>
      <c r="AW40" s="1" t="s">
        <v>285</v>
      </c>
      <c r="AX40" s="1" t="s">
        <v>285</v>
      </c>
      <c r="AY40" s="1" t="s">
        <v>430</v>
      </c>
      <c r="AZ40" s="1" t="s">
        <v>431</v>
      </c>
      <c r="BB40" s="19" t="s">
        <v>432</v>
      </c>
      <c r="BD40" s="26">
        <v>0</v>
      </c>
      <c r="BF40" s="1" t="s">
        <v>274</v>
      </c>
      <c r="BG40" s="1">
        <v>-0.49</v>
      </c>
      <c r="BH40" s="1">
        <v>0.4</v>
      </c>
      <c r="BI40" s="1">
        <v>61</v>
      </c>
      <c r="BN40" s="1">
        <v>0.2</v>
      </c>
      <c r="BO40" s="1">
        <v>3.2</v>
      </c>
      <c r="BP40" s="1">
        <v>259</v>
      </c>
      <c r="BT40" s="1">
        <v>-0.23599999999999999</v>
      </c>
      <c r="BV40" s="1">
        <v>-0.23599999999999999</v>
      </c>
      <c r="BW40" s="1" t="s">
        <v>128</v>
      </c>
      <c r="BX40" s="1" t="s">
        <v>433</v>
      </c>
      <c r="BY40" s="1" t="s">
        <v>182</v>
      </c>
    </row>
    <row r="41" spans="1:80" ht="34.200000000000003" customHeight="1" x14ac:dyDescent="0.3">
      <c r="A41" s="1" t="s">
        <v>1294</v>
      </c>
      <c r="B41" s="13" t="s">
        <v>1100</v>
      </c>
      <c r="C41" s="14" t="s">
        <v>1443</v>
      </c>
      <c r="D41" s="10"/>
      <c r="E41" s="11">
        <v>41570</v>
      </c>
      <c r="F41" s="1" t="s">
        <v>1101</v>
      </c>
      <c r="G41" s="1" t="s">
        <v>1102</v>
      </c>
      <c r="H41" s="1" t="s">
        <v>1103</v>
      </c>
      <c r="I41" s="1" t="s">
        <v>1371</v>
      </c>
      <c r="J41" s="1">
        <v>5</v>
      </c>
      <c r="K41" s="1" t="s">
        <v>1104</v>
      </c>
      <c r="L41" s="1" t="s">
        <v>38</v>
      </c>
      <c r="M41" s="1" t="s">
        <v>1105</v>
      </c>
      <c r="N41" s="1" t="s">
        <v>366</v>
      </c>
      <c r="O41" s="1" t="s">
        <v>1106</v>
      </c>
      <c r="P41" s="1" t="s">
        <v>913</v>
      </c>
      <c r="Q41" s="1" t="s">
        <v>1088</v>
      </c>
      <c r="R41" s="1" t="s">
        <v>194</v>
      </c>
      <c r="W41" s="1">
        <v>140</v>
      </c>
      <c r="X41" s="1" t="s">
        <v>1204</v>
      </c>
      <c r="Y41" s="1" t="s">
        <v>461</v>
      </c>
      <c r="Z41" s="1" t="s">
        <v>1210</v>
      </c>
      <c r="AB41" s="1" t="s">
        <v>27</v>
      </c>
      <c r="AE41" s="1" t="s">
        <v>776</v>
      </c>
      <c r="AF41" s="1" t="s">
        <v>246</v>
      </c>
      <c r="AG41" s="1" t="s">
        <v>194</v>
      </c>
      <c r="AL41" s="1" t="s">
        <v>1074</v>
      </c>
      <c r="AP41" s="1" t="s">
        <v>1211</v>
      </c>
      <c r="AQ41" s="1" t="s">
        <v>285</v>
      </c>
      <c r="AR41" s="1" t="s">
        <v>285</v>
      </c>
      <c r="AS41" s="1" t="s">
        <v>200</v>
      </c>
      <c r="AW41" s="1" t="s">
        <v>1168</v>
      </c>
      <c r="AX41" s="1" t="s">
        <v>1178</v>
      </c>
      <c r="AY41" s="1" t="s">
        <v>1341</v>
      </c>
      <c r="AZ41" s="1" t="s">
        <v>1207</v>
      </c>
      <c r="BB41" s="1" t="s">
        <v>285</v>
      </c>
      <c r="BD41" s="1">
        <v>9</v>
      </c>
      <c r="BF41" s="1" t="s">
        <v>1212</v>
      </c>
      <c r="BG41" s="1">
        <v>85.82</v>
      </c>
      <c r="BH41" s="1">
        <v>10.91</v>
      </c>
      <c r="BI41" s="1">
        <v>70</v>
      </c>
      <c r="BK41" s="1">
        <v>78.55</v>
      </c>
      <c r="BL41" s="1">
        <v>12.5</v>
      </c>
      <c r="BM41" s="1">
        <v>70</v>
      </c>
      <c r="BN41" s="1">
        <v>75.03</v>
      </c>
      <c r="BO41" s="1">
        <v>17.07</v>
      </c>
      <c r="BP41" s="1">
        <v>70</v>
      </c>
      <c r="BQ41" s="1">
        <v>77.709999999999994</v>
      </c>
      <c r="BR41" s="1">
        <v>15.8</v>
      </c>
      <c r="BS41" s="1">
        <v>70</v>
      </c>
      <c r="BT41" s="1">
        <v>0.75319999999999998</v>
      </c>
      <c r="BX41" s="1" t="s">
        <v>433</v>
      </c>
      <c r="BY41" s="1" t="s">
        <v>182</v>
      </c>
    </row>
    <row r="42" spans="1:80" ht="34.200000000000003" customHeight="1" x14ac:dyDescent="0.3">
      <c r="A42" s="7" t="s">
        <v>242</v>
      </c>
      <c r="B42" s="8" t="s">
        <v>243</v>
      </c>
      <c r="C42" s="9" t="s">
        <v>1444</v>
      </c>
      <c r="D42" s="10"/>
      <c r="E42" s="11">
        <v>40858</v>
      </c>
      <c r="F42" s="1" t="s">
        <v>208</v>
      </c>
      <c r="G42" s="1" t="s">
        <v>934</v>
      </c>
      <c r="H42" s="1" t="s">
        <v>934</v>
      </c>
      <c r="I42" s="1" t="s">
        <v>1375</v>
      </c>
      <c r="J42" s="1">
        <v>1</v>
      </c>
      <c r="K42" s="1" t="s">
        <v>142</v>
      </c>
      <c r="L42" s="1" t="s">
        <v>38</v>
      </c>
      <c r="M42" s="1" t="s">
        <v>468</v>
      </c>
      <c r="N42" s="1" t="s">
        <v>366</v>
      </c>
      <c r="O42" s="1" t="s">
        <v>194</v>
      </c>
      <c r="P42" s="1" t="s">
        <v>910</v>
      </c>
      <c r="Q42" s="12" t="s">
        <v>929</v>
      </c>
      <c r="R42" s="12" t="s">
        <v>285</v>
      </c>
      <c r="T42" s="1" t="s">
        <v>228</v>
      </c>
      <c r="U42" s="1" t="s">
        <v>229</v>
      </c>
      <c r="W42" s="1">
        <v>42</v>
      </c>
      <c r="X42" s="1" t="s">
        <v>230</v>
      </c>
      <c r="Y42" s="1" t="s">
        <v>461</v>
      </c>
      <c r="Z42" s="1" t="s">
        <v>231</v>
      </c>
      <c r="AB42" s="1" t="s">
        <v>27</v>
      </c>
      <c r="AC42" s="1" t="s">
        <v>68</v>
      </c>
      <c r="AD42" s="1" t="s">
        <v>194</v>
      </c>
      <c r="AE42" s="1" t="s">
        <v>70</v>
      </c>
      <c r="AF42" s="1" t="s">
        <v>1394</v>
      </c>
      <c r="AG42" s="1" t="s">
        <v>96</v>
      </c>
      <c r="AH42" s="1" t="s">
        <v>232</v>
      </c>
      <c r="AL42" s="1" t="s">
        <v>114</v>
      </c>
      <c r="AM42" s="1" t="s">
        <v>235</v>
      </c>
      <c r="AN42" s="1" t="s">
        <v>234</v>
      </c>
      <c r="AO42" s="1" t="s">
        <v>233</v>
      </c>
      <c r="AP42" s="1" t="s">
        <v>236</v>
      </c>
      <c r="AQ42" s="1" t="s">
        <v>238</v>
      </c>
      <c r="AR42" s="1" t="s">
        <v>68</v>
      </c>
      <c r="AS42" s="1" t="s">
        <v>182</v>
      </c>
      <c r="AT42" s="1" t="s">
        <v>237</v>
      </c>
      <c r="AU42" s="1" t="s">
        <v>183</v>
      </c>
      <c r="AW42" s="1" t="s">
        <v>428</v>
      </c>
      <c r="AX42" s="1" t="s">
        <v>281</v>
      </c>
      <c r="AY42" s="1" t="s">
        <v>1341</v>
      </c>
      <c r="AZ42" s="1" t="s">
        <v>431</v>
      </c>
      <c r="BA42" s="1" t="s">
        <v>432</v>
      </c>
      <c r="BB42" s="16" t="s">
        <v>432</v>
      </c>
      <c r="BC42" s="1" t="s">
        <v>480</v>
      </c>
      <c r="BD42" s="1">
        <v>0</v>
      </c>
      <c r="BF42" s="1" t="s">
        <v>481</v>
      </c>
      <c r="BG42" s="1">
        <v>76.569999999999993</v>
      </c>
      <c r="BH42" s="1">
        <v>20</v>
      </c>
      <c r="BI42" s="1">
        <v>14</v>
      </c>
      <c r="BK42" s="1">
        <v>57.21</v>
      </c>
      <c r="BM42" s="1">
        <v>14</v>
      </c>
      <c r="BN42" s="1">
        <v>69.180000000000007</v>
      </c>
      <c r="BO42" s="1">
        <v>20</v>
      </c>
      <c r="BP42" s="1">
        <v>28</v>
      </c>
      <c r="BQ42" s="1">
        <v>57.04</v>
      </c>
      <c r="BS42" s="1">
        <v>28</v>
      </c>
      <c r="BT42" s="1">
        <v>0.36299999999999999</v>
      </c>
      <c r="BU42" s="1">
        <v>0.36299999999999999</v>
      </c>
      <c r="BX42" s="1" t="s">
        <v>432</v>
      </c>
      <c r="BY42" s="1" t="s">
        <v>461</v>
      </c>
      <c r="BZ42" s="1" t="s">
        <v>472</v>
      </c>
      <c r="CA42" s="1" t="s">
        <v>1010</v>
      </c>
      <c r="CB42" s="1" t="s">
        <v>1009</v>
      </c>
    </row>
    <row r="43" spans="1:80" ht="34.200000000000003" customHeight="1" x14ac:dyDescent="0.3">
      <c r="A43" s="7" t="s">
        <v>416</v>
      </c>
      <c r="B43" s="8" t="s">
        <v>243</v>
      </c>
      <c r="C43" s="9" t="s">
        <v>1444</v>
      </c>
      <c r="D43" s="10"/>
      <c r="E43" s="11">
        <v>40858</v>
      </c>
      <c r="F43" s="1" t="s">
        <v>208</v>
      </c>
      <c r="G43" s="1" t="s">
        <v>934</v>
      </c>
      <c r="H43" s="1" t="s">
        <v>934</v>
      </c>
      <c r="I43" s="1" t="s">
        <v>1375</v>
      </c>
      <c r="J43" s="1">
        <v>1</v>
      </c>
      <c r="K43" s="1" t="s">
        <v>142</v>
      </c>
      <c r="L43" s="1" t="s">
        <v>38</v>
      </c>
      <c r="M43" s="1" t="s">
        <v>468</v>
      </c>
      <c r="N43" s="1" t="s">
        <v>366</v>
      </c>
      <c r="O43" s="1" t="s">
        <v>194</v>
      </c>
      <c r="P43" s="1" t="s">
        <v>910</v>
      </c>
      <c r="Q43" s="12" t="s">
        <v>929</v>
      </c>
      <c r="R43" s="12" t="s">
        <v>285</v>
      </c>
      <c r="T43" s="1" t="s">
        <v>1107</v>
      </c>
      <c r="U43" s="1" t="s">
        <v>1108</v>
      </c>
      <c r="W43" s="1">
        <v>55</v>
      </c>
      <c r="X43" s="1" t="s">
        <v>230</v>
      </c>
      <c r="Y43" s="1" t="s">
        <v>65</v>
      </c>
      <c r="Z43" s="1" t="s">
        <v>1109</v>
      </c>
      <c r="AB43" s="1" t="s">
        <v>359</v>
      </c>
      <c r="AC43" s="1" t="s">
        <v>446</v>
      </c>
      <c r="AD43" s="1" t="s">
        <v>1110</v>
      </c>
      <c r="AE43" s="1" t="s">
        <v>776</v>
      </c>
      <c r="AF43" s="1" t="s">
        <v>1111</v>
      </c>
      <c r="AG43" s="1" t="s">
        <v>94</v>
      </c>
      <c r="AH43" s="1" t="s">
        <v>1112</v>
      </c>
      <c r="AL43" s="1" t="s">
        <v>1113</v>
      </c>
      <c r="AM43" s="1" t="s">
        <v>1114</v>
      </c>
      <c r="AN43" s="1" t="s">
        <v>1115</v>
      </c>
      <c r="AO43" s="1" t="s">
        <v>1116</v>
      </c>
      <c r="AP43" s="1" t="s">
        <v>1117</v>
      </c>
      <c r="AQ43" s="1" t="s">
        <v>1118</v>
      </c>
      <c r="AR43" s="1" t="s">
        <v>446</v>
      </c>
      <c r="AS43" s="1" t="s">
        <v>1098</v>
      </c>
      <c r="AT43" s="1" t="s">
        <v>194</v>
      </c>
      <c r="AU43" s="1" t="s">
        <v>194</v>
      </c>
      <c r="AW43" s="1" t="s">
        <v>1119</v>
      </c>
      <c r="AX43" s="1" t="s">
        <v>899</v>
      </c>
      <c r="AY43" s="1" t="s">
        <v>1341</v>
      </c>
      <c r="AZ43" s="1" t="s">
        <v>1120</v>
      </c>
      <c r="BA43" s="1" t="s">
        <v>194</v>
      </c>
      <c r="BB43" s="1" t="s">
        <v>194</v>
      </c>
      <c r="BC43" s="1" t="s">
        <v>194</v>
      </c>
      <c r="BD43" s="1">
        <v>9</v>
      </c>
      <c r="BF43" s="1" t="s">
        <v>274</v>
      </c>
      <c r="BG43" s="1">
        <v>69.8</v>
      </c>
      <c r="BH43" s="1">
        <v>32</v>
      </c>
      <c r="BI43" s="1">
        <v>30</v>
      </c>
      <c r="BK43" s="1">
        <v>42.7</v>
      </c>
      <c r="BL43" s="1">
        <v>33.9</v>
      </c>
      <c r="BM43" s="1">
        <v>30</v>
      </c>
      <c r="BN43" s="1">
        <v>71.099999999999994</v>
      </c>
      <c r="BO43" s="1">
        <v>32.6</v>
      </c>
      <c r="BP43" s="1">
        <v>25</v>
      </c>
      <c r="BQ43" s="1">
        <v>63</v>
      </c>
      <c r="BR43" s="1">
        <v>34.799999999999997</v>
      </c>
      <c r="BS43" s="1">
        <v>25</v>
      </c>
      <c r="BT43" s="1">
        <v>-4.0300000000000002E-2</v>
      </c>
      <c r="BX43" s="1" t="s">
        <v>432</v>
      </c>
      <c r="BY43" s="1" t="s">
        <v>182</v>
      </c>
    </row>
    <row r="44" spans="1:80" ht="34.200000000000003" customHeight="1" x14ac:dyDescent="0.3">
      <c r="A44" s="7" t="s">
        <v>417</v>
      </c>
      <c r="B44" s="8" t="s">
        <v>243</v>
      </c>
      <c r="C44" s="9" t="s">
        <v>1444</v>
      </c>
      <c r="D44" s="10"/>
      <c r="E44" s="11">
        <v>40858</v>
      </c>
      <c r="F44" s="1" t="s">
        <v>208</v>
      </c>
      <c r="G44" s="1" t="s">
        <v>934</v>
      </c>
      <c r="H44" s="1" t="s">
        <v>934</v>
      </c>
      <c r="I44" s="1" t="s">
        <v>1375</v>
      </c>
      <c r="J44" s="1">
        <v>1</v>
      </c>
      <c r="K44" s="1" t="s">
        <v>142</v>
      </c>
      <c r="L44" s="1" t="s">
        <v>38</v>
      </c>
      <c r="M44" s="1" t="s">
        <v>468</v>
      </c>
      <c r="N44" s="1" t="s">
        <v>366</v>
      </c>
      <c r="O44" s="1" t="s">
        <v>194</v>
      </c>
      <c r="P44" s="1" t="s">
        <v>910</v>
      </c>
      <c r="Q44" s="12" t="s">
        <v>929</v>
      </c>
      <c r="R44" s="12" t="s">
        <v>285</v>
      </c>
      <c r="T44" s="1" t="s">
        <v>249</v>
      </c>
      <c r="U44" s="1" t="s">
        <v>194</v>
      </c>
      <c r="W44" s="1">
        <v>80</v>
      </c>
      <c r="X44" s="1" t="s">
        <v>230</v>
      </c>
      <c r="Y44" s="1" t="s">
        <v>194</v>
      </c>
      <c r="Z44" s="1" t="s">
        <v>415</v>
      </c>
      <c r="AB44" s="1" t="s">
        <v>462</v>
      </c>
      <c r="AC44" s="1" t="s">
        <v>68</v>
      </c>
      <c r="AD44" s="1" t="s">
        <v>194</v>
      </c>
      <c r="AE44" s="1" t="s">
        <v>70</v>
      </c>
      <c r="AF44" s="1" t="s">
        <v>199</v>
      </c>
      <c r="AG44" s="1" t="s">
        <v>194</v>
      </c>
      <c r="AH44" s="1" t="s">
        <v>194</v>
      </c>
      <c r="AL44" s="1" t="s">
        <v>97</v>
      </c>
      <c r="AM44" s="1" t="s">
        <v>194</v>
      </c>
      <c r="AN44" s="1" t="s">
        <v>194</v>
      </c>
      <c r="AO44" s="1" t="s">
        <v>194</v>
      </c>
      <c r="AP44" s="1" t="s">
        <v>194</v>
      </c>
      <c r="AQ44" s="1" t="s">
        <v>194</v>
      </c>
      <c r="AR44" s="1" t="s">
        <v>194</v>
      </c>
      <c r="AS44" s="1" t="s">
        <v>472</v>
      </c>
      <c r="AT44" s="1" t="s">
        <v>194</v>
      </c>
      <c r="AU44" s="1" t="s">
        <v>194</v>
      </c>
      <c r="AW44" s="1" t="s">
        <v>185</v>
      </c>
      <c r="AX44" s="1" t="s">
        <v>429</v>
      </c>
      <c r="AY44" s="1" t="s">
        <v>1341</v>
      </c>
      <c r="AZ44" s="1" t="s">
        <v>194</v>
      </c>
      <c r="BA44" s="1" t="s">
        <v>194</v>
      </c>
      <c r="BB44" s="16" t="s">
        <v>432</v>
      </c>
      <c r="BC44" s="1" t="s">
        <v>194</v>
      </c>
      <c r="BD44" s="1">
        <v>9</v>
      </c>
      <c r="BF44" s="1" t="s">
        <v>248</v>
      </c>
      <c r="BG44" s="1">
        <v>55.3</v>
      </c>
      <c r="BH44" s="1">
        <v>20.8</v>
      </c>
      <c r="BI44" s="1">
        <v>40</v>
      </c>
      <c r="BN44" s="1">
        <v>52.1</v>
      </c>
      <c r="BO44" s="1">
        <v>23.7</v>
      </c>
      <c r="BP44" s="1">
        <v>40</v>
      </c>
      <c r="BT44" s="1">
        <v>0.14349999999999999</v>
      </c>
      <c r="BV44" s="1">
        <v>0.14399999999999999</v>
      </c>
      <c r="BW44" s="1" t="s">
        <v>420</v>
      </c>
      <c r="BX44" s="1" t="s">
        <v>463</v>
      </c>
      <c r="BY44" s="1" t="s">
        <v>182</v>
      </c>
      <c r="BZ44" s="1" t="s">
        <v>472</v>
      </c>
      <c r="CA44" s="1" t="s">
        <v>814</v>
      </c>
      <c r="CB44" s="1" t="s">
        <v>815</v>
      </c>
    </row>
    <row r="45" spans="1:80" ht="34.200000000000003" customHeight="1" x14ac:dyDescent="0.3">
      <c r="A45" s="1" t="s">
        <v>1306</v>
      </c>
      <c r="B45" s="13" t="s">
        <v>1227</v>
      </c>
      <c r="C45" s="14" t="s">
        <v>1445</v>
      </c>
      <c r="D45" s="10"/>
      <c r="E45" s="11">
        <v>41574</v>
      </c>
      <c r="F45" s="1" t="s">
        <v>1228</v>
      </c>
      <c r="H45" s="1" t="s">
        <v>1229</v>
      </c>
      <c r="I45" s="1" t="s">
        <v>1375</v>
      </c>
      <c r="J45" s="1">
        <v>1</v>
      </c>
      <c r="K45" s="1" t="s">
        <v>1067</v>
      </c>
      <c r="L45" s="1" t="s">
        <v>707</v>
      </c>
      <c r="M45" s="1" t="s">
        <v>441</v>
      </c>
      <c r="N45" s="1" t="s">
        <v>366</v>
      </c>
      <c r="O45" s="1" t="s">
        <v>433</v>
      </c>
      <c r="Q45" s="1" t="s">
        <v>111</v>
      </c>
      <c r="R45" s="1" t="s">
        <v>433</v>
      </c>
      <c r="T45" s="1" t="s">
        <v>249</v>
      </c>
      <c r="U45" s="1" t="s">
        <v>194</v>
      </c>
      <c r="W45" s="1">
        <v>80</v>
      </c>
      <c r="X45" s="1" t="s">
        <v>230</v>
      </c>
      <c r="Y45" s="1" t="s">
        <v>194</v>
      </c>
      <c r="Z45" s="1" t="s">
        <v>415</v>
      </c>
      <c r="AB45" s="1" t="s">
        <v>462</v>
      </c>
      <c r="AC45" s="1" t="s">
        <v>68</v>
      </c>
      <c r="AD45" s="1" t="s">
        <v>194</v>
      </c>
      <c r="AE45" s="1" t="s">
        <v>70</v>
      </c>
      <c r="AF45" s="1" t="s">
        <v>199</v>
      </c>
      <c r="AG45" s="1" t="s">
        <v>194</v>
      </c>
      <c r="AH45" s="1" t="s">
        <v>194</v>
      </c>
      <c r="AL45" s="1" t="s">
        <v>97</v>
      </c>
      <c r="AM45" s="1" t="s">
        <v>194</v>
      </c>
      <c r="AN45" s="1" t="s">
        <v>194</v>
      </c>
      <c r="AO45" s="1" t="s">
        <v>194</v>
      </c>
      <c r="AP45" s="1" t="s">
        <v>194</v>
      </c>
      <c r="AQ45" s="1" t="s">
        <v>194</v>
      </c>
      <c r="AR45" s="1" t="s">
        <v>194</v>
      </c>
      <c r="AS45" s="1" t="s">
        <v>472</v>
      </c>
      <c r="AT45" s="1" t="s">
        <v>194</v>
      </c>
      <c r="AU45" s="1" t="s">
        <v>194</v>
      </c>
      <c r="AW45" s="1" t="s">
        <v>185</v>
      </c>
      <c r="AX45" s="1" t="s">
        <v>429</v>
      </c>
      <c r="AY45" s="1" t="s">
        <v>1341</v>
      </c>
      <c r="AZ45" s="1" t="s">
        <v>194</v>
      </c>
      <c r="BA45" s="1" t="s">
        <v>194</v>
      </c>
      <c r="BB45" s="16" t="s">
        <v>432</v>
      </c>
      <c r="BC45" s="1" t="s">
        <v>194</v>
      </c>
      <c r="BD45" s="1">
        <v>9</v>
      </c>
      <c r="BF45" s="1" t="s">
        <v>248</v>
      </c>
      <c r="BG45" s="1">
        <v>66.8</v>
      </c>
      <c r="BH45" s="1">
        <v>8.6999999999999993</v>
      </c>
      <c r="BI45" s="1">
        <v>40</v>
      </c>
      <c r="BN45" s="1">
        <v>65.2</v>
      </c>
      <c r="BO45" s="1">
        <v>7.4</v>
      </c>
      <c r="BP45" s="1">
        <v>40</v>
      </c>
      <c r="BT45" s="1">
        <v>0.1981</v>
      </c>
      <c r="BV45" s="1">
        <v>0.19800000000000001</v>
      </c>
      <c r="BW45" s="1" t="s">
        <v>419</v>
      </c>
      <c r="BX45" s="1" t="s">
        <v>463</v>
      </c>
      <c r="BY45" s="1" t="s">
        <v>182</v>
      </c>
      <c r="BZ45" s="1" t="s">
        <v>472</v>
      </c>
      <c r="CA45" s="1" t="s">
        <v>814</v>
      </c>
      <c r="CB45" s="1" t="s">
        <v>815</v>
      </c>
    </row>
    <row r="46" spans="1:80" ht="34.200000000000003" customHeight="1" x14ac:dyDescent="0.3">
      <c r="A46" s="1" t="s">
        <v>165</v>
      </c>
      <c r="B46" s="13" t="s">
        <v>365</v>
      </c>
      <c r="C46" s="14" t="s">
        <v>1446</v>
      </c>
      <c r="D46" s="10"/>
      <c r="E46" s="11">
        <v>40858</v>
      </c>
      <c r="F46" s="1" t="s">
        <v>369</v>
      </c>
      <c r="G46" s="1" t="s">
        <v>932</v>
      </c>
      <c r="H46" s="1" t="s">
        <v>932</v>
      </c>
      <c r="I46" s="1" t="s">
        <v>1372</v>
      </c>
      <c r="J46" s="1">
        <v>5</v>
      </c>
      <c r="K46" s="1" t="s">
        <v>142</v>
      </c>
      <c r="L46" s="1" t="s">
        <v>38</v>
      </c>
      <c r="M46" s="1" t="s">
        <v>441</v>
      </c>
      <c r="N46" s="1" t="s">
        <v>366</v>
      </c>
      <c r="O46" s="1" t="s">
        <v>371</v>
      </c>
      <c r="P46" s="1" t="s">
        <v>913</v>
      </c>
      <c r="Q46" s="12" t="s">
        <v>913</v>
      </c>
      <c r="R46" s="12" t="s">
        <v>433</v>
      </c>
      <c r="T46" s="1" t="s">
        <v>249</v>
      </c>
      <c r="U46" s="1" t="s">
        <v>194</v>
      </c>
      <c r="W46" s="1">
        <v>81</v>
      </c>
      <c r="X46" s="1" t="s">
        <v>230</v>
      </c>
      <c r="Y46" s="1" t="s">
        <v>194</v>
      </c>
      <c r="Z46" s="1" t="s">
        <v>415</v>
      </c>
      <c r="AB46" s="1" t="s">
        <v>27</v>
      </c>
      <c r="AC46" s="1" t="s">
        <v>68</v>
      </c>
      <c r="AD46" s="1" t="s">
        <v>194</v>
      </c>
      <c r="AE46" s="1" t="s">
        <v>70</v>
      </c>
      <c r="AF46" s="1" t="s">
        <v>199</v>
      </c>
      <c r="AG46" s="1" t="s">
        <v>194</v>
      </c>
      <c r="AH46" s="1" t="s">
        <v>194</v>
      </c>
      <c r="AL46" s="1" t="s">
        <v>97</v>
      </c>
      <c r="AM46" s="1" t="s">
        <v>194</v>
      </c>
      <c r="AN46" s="1" t="s">
        <v>194</v>
      </c>
      <c r="AO46" s="1" t="s">
        <v>194</v>
      </c>
      <c r="AP46" s="1" t="s">
        <v>194</v>
      </c>
      <c r="AQ46" s="1" t="s">
        <v>194</v>
      </c>
      <c r="AR46" s="1" t="s">
        <v>194</v>
      </c>
      <c r="AS46" s="1" t="s">
        <v>472</v>
      </c>
      <c r="AT46" s="1" t="s">
        <v>194</v>
      </c>
      <c r="AU46" s="1" t="s">
        <v>194</v>
      </c>
      <c r="AW46" s="1" t="s">
        <v>185</v>
      </c>
      <c r="AX46" s="1" t="s">
        <v>429</v>
      </c>
      <c r="AY46" s="1" t="s">
        <v>1341</v>
      </c>
      <c r="AZ46" s="1" t="s">
        <v>194</v>
      </c>
      <c r="BA46" s="1" t="s">
        <v>194</v>
      </c>
      <c r="BB46" s="16" t="s">
        <v>432</v>
      </c>
      <c r="BC46" s="1" t="s">
        <v>194</v>
      </c>
      <c r="BD46" s="1">
        <v>9</v>
      </c>
      <c r="BF46" s="1" t="s">
        <v>248</v>
      </c>
      <c r="BG46" s="1">
        <v>66.099999999999994</v>
      </c>
      <c r="BH46" s="1">
        <v>8.1</v>
      </c>
      <c r="BI46" s="1">
        <v>40</v>
      </c>
      <c r="BN46" s="1">
        <v>65</v>
      </c>
      <c r="BO46" s="1">
        <v>8</v>
      </c>
      <c r="BP46" s="1">
        <v>41</v>
      </c>
      <c r="BT46" s="1">
        <v>0.13669999999999999</v>
      </c>
      <c r="BV46" s="1">
        <v>0.13800000000000001</v>
      </c>
      <c r="BW46" s="1" t="s">
        <v>418</v>
      </c>
      <c r="BX46" s="1" t="s">
        <v>463</v>
      </c>
      <c r="BY46" s="1" t="s">
        <v>182</v>
      </c>
      <c r="BZ46" s="1" t="s">
        <v>472</v>
      </c>
      <c r="CA46" s="1" t="s">
        <v>814</v>
      </c>
      <c r="CB46" s="1" t="s">
        <v>815</v>
      </c>
    </row>
    <row r="47" spans="1:80" ht="34.200000000000003" customHeight="1" x14ac:dyDescent="0.3">
      <c r="A47" s="1" t="s">
        <v>1291</v>
      </c>
      <c r="B47" s="13" t="s">
        <v>1399</v>
      </c>
      <c r="C47" s="14" t="s">
        <v>1400</v>
      </c>
      <c r="D47" s="10"/>
      <c r="E47" s="11">
        <v>41577</v>
      </c>
      <c r="F47" s="1" t="s">
        <v>1051</v>
      </c>
      <c r="H47" s="1" t="s">
        <v>934</v>
      </c>
      <c r="I47" s="1" t="s">
        <v>1375</v>
      </c>
      <c r="J47" s="1">
        <v>1</v>
      </c>
      <c r="K47" s="1" t="s">
        <v>147</v>
      </c>
      <c r="L47" s="1" t="s">
        <v>38</v>
      </c>
      <c r="M47" s="1" t="s">
        <v>1052</v>
      </c>
      <c r="N47" s="1" t="s">
        <v>303</v>
      </c>
      <c r="O47" s="1" t="s">
        <v>432</v>
      </c>
      <c r="Q47" s="1" t="s">
        <v>1053</v>
      </c>
      <c r="R47" s="1" t="s">
        <v>432</v>
      </c>
      <c r="W47" s="1">
        <v>516</v>
      </c>
      <c r="X47" s="1" t="s">
        <v>1173</v>
      </c>
      <c r="Y47" s="1" t="s">
        <v>285</v>
      </c>
      <c r="Z47" s="1" t="s">
        <v>1230</v>
      </c>
      <c r="AB47" s="1" t="s">
        <v>359</v>
      </c>
      <c r="AE47" s="1" t="s">
        <v>776</v>
      </c>
      <c r="AF47" s="1" t="s">
        <v>246</v>
      </c>
      <c r="AG47" s="1" t="s">
        <v>285</v>
      </c>
      <c r="AL47" s="1" t="s">
        <v>1231</v>
      </c>
      <c r="AP47" s="1" t="s">
        <v>1225</v>
      </c>
      <c r="AQ47" s="1" t="s">
        <v>285</v>
      </c>
      <c r="AR47" s="1" t="s">
        <v>285</v>
      </c>
      <c r="AS47" s="1" t="s">
        <v>461</v>
      </c>
      <c r="AW47" s="1" t="s">
        <v>1232</v>
      </c>
      <c r="AX47" s="1" t="s">
        <v>1337</v>
      </c>
      <c r="AY47" s="1" t="s">
        <v>1341</v>
      </c>
      <c r="AZ47" s="1" t="s">
        <v>1233</v>
      </c>
      <c r="BB47" s="1" t="s">
        <v>285</v>
      </c>
      <c r="BD47" s="1">
        <v>9</v>
      </c>
      <c r="BF47" s="1" t="s">
        <v>1234</v>
      </c>
      <c r="BG47" s="22">
        <v>63.25</v>
      </c>
      <c r="BH47" s="1">
        <v>15</v>
      </c>
      <c r="BI47" s="1">
        <f>(47+48+37+38)</f>
        <v>170</v>
      </c>
      <c r="BN47" s="22">
        <v>55.25</v>
      </c>
      <c r="BO47" s="1">
        <v>15</v>
      </c>
      <c r="BP47" s="1">
        <v>346</v>
      </c>
      <c r="BT47" s="1">
        <v>0.53300000000000003</v>
      </c>
      <c r="BV47" s="1">
        <v>0.53300000000000003</v>
      </c>
      <c r="BX47" s="1" t="s">
        <v>433</v>
      </c>
      <c r="BY47" s="1" t="s">
        <v>461</v>
      </c>
    </row>
    <row r="48" spans="1:80" ht="34.200000000000003" customHeight="1" x14ac:dyDescent="0.3">
      <c r="A48" s="1" t="s">
        <v>1014</v>
      </c>
      <c r="B48" s="13" t="s">
        <v>439</v>
      </c>
      <c r="C48" s="14" t="s">
        <v>1395</v>
      </c>
      <c r="D48" s="10">
        <v>1</v>
      </c>
      <c r="E48" s="20">
        <v>40132</v>
      </c>
      <c r="F48" s="1" t="s">
        <v>442</v>
      </c>
      <c r="G48" s="1" t="s">
        <v>931</v>
      </c>
      <c r="H48" s="1" t="s">
        <v>931</v>
      </c>
      <c r="I48" s="1" t="s">
        <v>1371</v>
      </c>
      <c r="J48" s="1">
        <v>5</v>
      </c>
      <c r="K48" s="1" t="s">
        <v>140</v>
      </c>
      <c r="L48" s="1" t="s">
        <v>440</v>
      </c>
      <c r="M48" s="1" t="s">
        <v>441</v>
      </c>
      <c r="N48" s="1" t="s">
        <v>366</v>
      </c>
      <c r="O48" s="1" t="s">
        <v>888</v>
      </c>
      <c r="P48" s="1" t="s">
        <v>902</v>
      </c>
      <c r="Q48" s="12" t="s">
        <v>929</v>
      </c>
      <c r="R48" s="12" t="s">
        <v>432</v>
      </c>
      <c r="T48" s="1" t="s">
        <v>368</v>
      </c>
      <c r="U48" s="1" t="s">
        <v>172</v>
      </c>
      <c r="W48" s="1">
        <v>367</v>
      </c>
      <c r="X48" s="1" t="s">
        <v>372</v>
      </c>
      <c r="Y48" s="1" t="s">
        <v>461</v>
      </c>
      <c r="Z48" s="1" t="s">
        <v>373</v>
      </c>
      <c r="AB48" s="1" t="s">
        <v>27</v>
      </c>
      <c r="AC48" s="1" t="s">
        <v>68</v>
      </c>
      <c r="AD48" s="1" t="s">
        <v>374</v>
      </c>
      <c r="AE48" s="1" t="s">
        <v>70</v>
      </c>
      <c r="AF48" s="1" t="s">
        <v>375</v>
      </c>
      <c r="AG48" s="1" t="s">
        <v>96</v>
      </c>
      <c r="AH48" s="1" t="s">
        <v>376</v>
      </c>
      <c r="AL48" s="1" t="s">
        <v>114</v>
      </c>
      <c r="AM48" s="1" t="s">
        <v>377</v>
      </c>
      <c r="AN48" s="1" t="s">
        <v>378</v>
      </c>
      <c r="AO48" s="1" t="s">
        <v>379</v>
      </c>
      <c r="AP48" s="1" t="s">
        <v>380</v>
      </c>
      <c r="AQ48" s="1" t="s">
        <v>1322</v>
      </c>
      <c r="AR48" s="19" t="s">
        <v>425</v>
      </c>
      <c r="AS48" s="1" t="s">
        <v>182</v>
      </c>
      <c r="AT48" s="1" t="s">
        <v>446</v>
      </c>
      <c r="AU48" s="1" t="s">
        <v>936</v>
      </c>
      <c r="AW48" s="1" t="s">
        <v>161</v>
      </c>
      <c r="AX48" s="1" t="s">
        <v>899</v>
      </c>
      <c r="AY48" s="1" t="s">
        <v>430</v>
      </c>
      <c r="AZ48" s="1" t="s">
        <v>944</v>
      </c>
      <c r="BA48" s="1" t="s">
        <v>432</v>
      </c>
      <c r="BB48" s="16" t="s">
        <v>432</v>
      </c>
      <c r="BC48" s="1" t="s">
        <v>480</v>
      </c>
      <c r="BD48" s="1">
        <v>0</v>
      </c>
      <c r="BF48" s="1" t="s">
        <v>481</v>
      </c>
      <c r="BG48" s="1">
        <v>0.52</v>
      </c>
      <c r="BH48" s="1">
        <v>0.19</v>
      </c>
      <c r="BI48" s="1">
        <v>287</v>
      </c>
      <c r="BN48" s="1">
        <v>0.46</v>
      </c>
      <c r="BO48" s="1">
        <v>0.17</v>
      </c>
      <c r="BP48" s="1">
        <v>80</v>
      </c>
      <c r="BT48" s="1">
        <v>0.32240000000000002</v>
      </c>
      <c r="BW48" s="1" t="s">
        <v>162</v>
      </c>
      <c r="BX48" s="1" t="s">
        <v>433</v>
      </c>
      <c r="BY48" s="1" t="s">
        <v>28</v>
      </c>
      <c r="BZ48" s="1" t="s">
        <v>28</v>
      </c>
      <c r="CA48" s="1" t="s">
        <v>163</v>
      </c>
      <c r="CB48" s="1" t="s">
        <v>164</v>
      </c>
    </row>
    <row r="49" spans="1:80" ht="34.200000000000003" customHeight="1" x14ac:dyDescent="0.3">
      <c r="A49" s="7" t="s">
        <v>789</v>
      </c>
      <c r="B49" s="8" t="s">
        <v>790</v>
      </c>
      <c r="C49" s="9" t="s">
        <v>1401</v>
      </c>
      <c r="D49" s="27">
        <v>1</v>
      </c>
      <c r="E49" s="11">
        <v>40858</v>
      </c>
      <c r="F49" s="1" t="s">
        <v>387</v>
      </c>
      <c r="G49" s="1" t="s">
        <v>932</v>
      </c>
      <c r="H49" s="1" t="s">
        <v>932</v>
      </c>
      <c r="I49" s="1" t="s">
        <v>1372</v>
      </c>
      <c r="J49" s="1">
        <v>5</v>
      </c>
      <c r="K49" s="1" t="s">
        <v>138</v>
      </c>
      <c r="L49" s="1" t="s">
        <v>38</v>
      </c>
      <c r="M49" s="1" t="s">
        <v>441</v>
      </c>
      <c r="N49" s="1" t="s">
        <v>366</v>
      </c>
      <c r="O49" s="1" t="s">
        <v>371</v>
      </c>
      <c r="P49" s="1" t="s">
        <v>918</v>
      </c>
      <c r="Q49" s="12" t="s">
        <v>945</v>
      </c>
      <c r="R49" s="12" t="s">
        <v>285</v>
      </c>
      <c r="W49" s="1">
        <v>70</v>
      </c>
      <c r="X49" s="1" t="s">
        <v>285</v>
      </c>
      <c r="Y49" s="1" t="s">
        <v>285</v>
      </c>
      <c r="Z49" s="1" t="s">
        <v>285</v>
      </c>
      <c r="AB49" s="1" t="s">
        <v>1054</v>
      </c>
      <c r="AE49" s="1" t="s">
        <v>70</v>
      </c>
      <c r="AF49" s="1" t="s">
        <v>1398</v>
      </c>
      <c r="AG49" s="1" t="s">
        <v>285</v>
      </c>
      <c r="AL49" s="1" t="s">
        <v>285</v>
      </c>
      <c r="AP49" s="1" t="s">
        <v>285</v>
      </c>
      <c r="AQ49" s="1" t="s">
        <v>285</v>
      </c>
      <c r="AR49" s="1" t="s">
        <v>285</v>
      </c>
      <c r="AS49" s="1" t="s">
        <v>461</v>
      </c>
      <c r="AW49" s="1" t="s">
        <v>285</v>
      </c>
      <c r="AX49" s="1" t="s">
        <v>285</v>
      </c>
      <c r="AY49" s="1" t="s">
        <v>430</v>
      </c>
      <c r="AZ49" s="1" t="s">
        <v>285</v>
      </c>
      <c r="BB49" s="1" t="s">
        <v>432</v>
      </c>
      <c r="BD49" s="1">
        <v>0</v>
      </c>
      <c r="BF49" s="1" t="s">
        <v>1055</v>
      </c>
      <c r="BG49" s="1">
        <v>59.817999999999998</v>
      </c>
      <c r="BH49" s="1">
        <v>23.08</v>
      </c>
      <c r="BI49" s="1">
        <v>55</v>
      </c>
      <c r="BN49" s="1">
        <v>52.238999999999997</v>
      </c>
      <c r="BO49" s="1">
        <v>22.248000000000001</v>
      </c>
      <c r="BP49" s="1">
        <v>67</v>
      </c>
      <c r="BT49" s="1">
        <v>0.33500000000000002</v>
      </c>
      <c r="BX49" s="1" t="s">
        <v>433</v>
      </c>
      <c r="BY49" s="1" t="s">
        <v>461</v>
      </c>
    </row>
    <row r="50" spans="1:80" ht="34.200000000000003" customHeight="1" x14ac:dyDescent="0.3">
      <c r="A50" s="7" t="s">
        <v>758</v>
      </c>
      <c r="B50" s="8" t="s">
        <v>759</v>
      </c>
      <c r="C50" s="9" t="s">
        <v>1447</v>
      </c>
      <c r="D50" s="10"/>
      <c r="E50" s="11">
        <v>40858</v>
      </c>
      <c r="F50" s="1" t="s">
        <v>299</v>
      </c>
      <c r="G50" s="1" t="s">
        <v>934</v>
      </c>
      <c r="H50" s="1" t="s">
        <v>934</v>
      </c>
      <c r="I50" s="1" t="s">
        <v>1375</v>
      </c>
      <c r="J50" s="1">
        <v>1</v>
      </c>
      <c r="K50" s="1" t="s">
        <v>147</v>
      </c>
      <c r="L50" s="1" t="s">
        <v>38</v>
      </c>
      <c r="M50" s="1" t="s">
        <v>485</v>
      </c>
      <c r="N50" s="1" t="s">
        <v>366</v>
      </c>
      <c r="O50" s="1" t="s">
        <v>486</v>
      </c>
      <c r="P50" s="1" t="s">
        <v>917</v>
      </c>
      <c r="Q50" s="12" t="s">
        <v>929</v>
      </c>
      <c r="R50" s="12" t="s">
        <v>285</v>
      </c>
      <c r="T50" s="1" t="s">
        <v>443</v>
      </c>
      <c r="U50" s="1" t="s">
        <v>444</v>
      </c>
      <c r="W50" s="1">
        <v>66</v>
      </c>
      <c r="X50" s="1" t="s">
        <v>445</v>
      </c>
      <c r="Y50" s="1" t="s">
        <v>362</v>
      </c>
      <c r="Z50" s="1" t="s">
        <v>446</v>
      </c>
      <c r="AB50" s="1" t="s">
        <v>27</v>
      </c>
      <c r="AC50" s="1" t="s">
        <v>447</v>
      </c>
      <c r="AD50" s="1" t="s">
        <v>448</v>
      </c>
      <c r="AE50" s="1" t="s">
        <v>70</v>
      </c>
      <c r="AF50" s="1" t="s">
        <v>1396</v>
      </c>
      <c r="AG50" s="1" t="s">
        <v>194</v>
      </c>
      <c r="AH50" s="1" t="s">
        <v>857</v>
      </c>
      <c r="AL50" s="1" t="s">
        <v>247</v>
      </c>
      <c r="AM50" s="1" t="s">
        <v>449</v>
      </c>
      <c r="AN50" s="1" t="s">
        <v>450</v>
      </c>
      <c r="AO50" s="1" t="s">
        <v>451</v>
      </c>
      <c r="AP50" s="1" t="s">
        <v>452</v>
      </c>
      <c r="AQ50" s="1" t="s">
        <v>453</v>
      </c>
      <c r="AR50" s="1" t="s">
        <v>454</v>
      </c>
      <c r="AS50" s="1" t="s">
        <v>472</v>
      </c>
      <c r="AT50" s="1" t="s">
        <v>455</v>
      </c>
      <c r="AU50" s="1" t="s">
        <v>456</v>
      </c>
      <c r="AW50" s="1" t="s">
        <v>428</v>
      </c>
      <c r="AX50" s="1" t="s">
        <v>429</v>
      </c>
      <c r="AY50" s="1" t="s">
        <v>457</v>
      </c>
      <c r="AZ50" s="1" t="s">
        <v>431</v>
      </c>
      <c r="BA50" s="16" t="s">
        <v>432</v>
      </c>
      <c r="BB50" s="16" t="s">
        <v>432</v>
      </c>
      <c r="BC50" s="1" t="s">
        <v>480</v>
      </c>
      <c r="BD50" s="1">
        <v>0</v>
      </c>
      <c r="BF50" s="1" t="s">
        <v>458</v>
      </c>
      <c r="BG50" s="1">
        <v>23.06</v>
      </c>
      <c r="BH50" s="1">
        <v>10.119999999999999</v>
      </c>
      <c r="BI50" s="1">
        <v>33</v>
      </c>
      <c r="BK50" s="1">
        <v>13</v>
      </c>
      <c r="BL50" s="1">
        <v>6.61</v>
      </c>
      <c r="BM50" s="1">
        <v>33</v>
      </c>
      <c r="BN50" s="1">
        <v>24.71</v>
      </c>
      <c r="BO50" s="1">
        <v>10.54</v>
      </c>
      <c r="BP50" s="1">
        <v>33</v>
      </c>
      <c r="BQ50" s="1">
        <v>15.24</v>
      </c>
      <c r="BR50" s="1">
        <v>7.1</v>
      </c>
      <c r="BS50" s="1">
        <v>33</v>
      </c>
      <c r="BT50" s="1">
        <v>7.0000000000000007E-2</v>
      </c>
      <c r="BU50" s="1">
        <v>7.0000000000000007E-2</v>
      </c>
      <c r="BX50" s="1" t="s">
        <v>432</v>
      </c>
      <c r="BY50" s="1" t="s">
        <v>461</v>
      </c>
      <c r="BZ50" s="1" t="s">
        <v>28</v>
      </c>
      <c r="CA50" s="16" t="s">
        <v>459</v>
      </c>
      <c r="CB50" s="1" t="s">
        <v>460</v>
      </c>
    </row>
    <row r="51" spans="1:80" ht="34.200000000000003" customHeight="1" x14ac:dyDescent="0.3">
      <c r="A51" s="7" t="s">
        <v>710</v>
      </c>
      <c r="B51" s="8" t="s">
        <v>1379</v>
      </c>
      <c r="C51" s="9" t="s">
        <v>1448</v>
      </c>
      <c r="D51" s="10"/>
      <c r="E51" s="11">
        <v>40858</v>
      </c>
      <c r="F51" s="1" t="s">
        <v>400</v>
      </c>
      <c r="G51" s="1" t="s">
        <v>934</v>
      </c>
      <c r="H51" s="1" t="s">
        <v>934</v>
      </c>
      <c r="I51" s="1" t="s">
        <v>1375</v>
      </c>
      <c r="J51" s="1">
        <v>1</v>
      </c>
      <c r="K51" s="1" t="s">
        <v>147</v>
      </c>
      <c r="L51" s="1" t="s">
        <v>712</v>
      </c>
      <c r="M51" s="1" t="s">
        <v>713</v>
      </c>
      <c r="N51" s="1" t="s">
        <v>366</v>
      </c>
      <c r="O51" s="1" t="s">
        <v>714</v>
      </c>
      <c r="P51" s="1" t="s">
        <v>924</v>
      </c>
      <c r="Q51" s="12" t="s">
        <v>929</v>
      </c>
      <c r="R51" s="12" t="s">
        <v>433</v>
      </c>
      <c r="T51" s="1" t="s">
        <v>388</v>
      </c>
      <c r="U51" s="1" t="s">
        <v>389</v>
      </c>
      <c r="W51" s="1">
        <v>25</v>
      </c>
      <c r="X51" s="1" t="s">
        <v>230</v>
      </c>
      <c r="Y51" s="1" t="s">
        <v>461</v>
      </c>
      <c r="Z51" s="1" t="s">
        <v>390</v>
      </c>
      <c r="AB51" s="1" t="s">
        <v>27</v>
      </c>
      <c r="AC51" s="1" t="s">
        <v>68</v>
      </c>
      <c r="AD51" s="1" t="s">
        <v>421</v>
      </c>
      <c r="AE51" s="1" t="s">
        <v>70</v>
      </c>
      <c r="AF51" s="1" t="s">
        <v>1402</v>
      </c>
      <c r="AG51" s="1" t="s">
        <v>194</v>
      </c>
      <c r="AH51" s="1" t="s">
        <v>396</v>
      </c>
      <c r="AL51" s="1" t="s">
        <v>114</v>
      </c>
      <c r="AM51" s="1" t="s">
        <v>392</v>
      </c>
      <c r="AN51" s="1" t="s">
        <v>395</v>
      </c>
      <c r="AO51" s="1" t="s">
        <v>194</v>
      </c>
      <c r="AP51" s="1" t="s">
        <v>391</v>
      </c>
      <c r="AQ51" s="1" t="s">
        <v>285</v>
      </c>
      <c r="AR51" s="1">
        <v>8</v>
      </c>
      <c r="AS51" s="1" t="s">
        <v>182</v>
      </c>
      <c r="AT51" s="1" t="s">
        <v>394</v>
      </c>
      <c r="AU51" s="1" t="s">
        <v>432</v>
      </c>
      <c r="AW51" s="1" t="s">
        <v>331</v>
      </c>
      <c r="AX51" s="1" t="s">
        <v>954</v>
      </c>
      <c r="AY51" s="1" t="s">
        <v>1315</v>
      </c>
      <c r="AZ51" s="1" t="s">
        <v>431</v>
      </c>
      <c r="BA51" s="1" t="s">
        <v>285</v>
      </c>
      <c r="BB51" s="1" t="s">
        <v>432</v>
      </c>
      <c r="BC51" s="1" t="s">
        <v>285</v>
      </c>
      <c r="BD51" s="1">
        <v>9</v>
      </c>
      <c r="BF51" s="1" t="s">
        <v>274</v>
      </c>
      <c r="BG51" s="1">
        <v>19.3</v>
      </c>
      <c r="BH51" s="1">
        <v>4.38</v>
      </c>
      <c r="BI51" s="1">
        <v>12</v>
      </c>
      <c r="BK51" s="1">
        <v>68.900000000000006</v>
      </c>
      <c r="BL51" s="1">
        <v>19.2</v>
      </c>
      <c r="BM51" s="1">
        <v>12</v>
      </c>
      <c r="BN51" s="1">
        <v>17.399999999999999</v>
      </c>
      <c r="BO51" s="1">
        <v>6.14</v>
      </c>
      <c r="BP51" s="1">
        <v>13</v>
      </c>
      <c r="BQ51" s="1">
        <v>67.5</v>
      </c>
      <c r="BR51" s="1">
        <v>18.7</v>
      </c>
      <c r="BS51" s="1">
        <v>13</v>
      </c>
      <c r="BT51" s="1">
        <v>0.3538</v>
      </c>
      <c r="BW51" s="1" t="s">
        <v>397</v>
      </c>
      <c r="BX51" s="1" t="s">
        <v>432</v>
      </c>
      <c r="BY51" s="1" t="s">
        <v>182</v>
      </c>
      <c r="BZ51" s="1" t="s">
        <v>28</v>
      </c>
      <c r="CA51" s="1" t="s">
        <v>399</v>
      </c>
      <c r="CB51" s="1" t="s">
        <v>398</v>
      </c>
    </row>
    <row r="52" spans="1:80" ht="34.200000000000003" customHeight="1" x14ac:dyDescent="0.3">
      <c r="A52" s="1" t="s">
        <v>1298</v>
      </c>
      <c r="B52" s="13" t="s">
        <v>1160</v>
      </c>
      <c r="C52" s="14" t="s">
        <v>1449</v>
      </c>
      <c r="D52" s="10"/>
      <c r="E52" s="11">
        <v>41572</v>
      </c>
      <c r="F52" s="1" t="s">
        <v>1161</v>
      </c>
      <c r="H52" s="1" t="s">
        <v>1333</v>
      </c>
      <c r="I52" s="1" t="s">
        <v>1375</v>
      </c>
      <c r="J52" s="1">
        <v>1</v>
      </c>
      <c r="K52" s="1" t="s">
        <v>1067</v>
      </c>
      <c r="L52" s="1" t="s">
        <v>38</v>
      </c>
      <c r="M52" s="1" t="s">
        <v>441</v>
      </c>
      <c r="N52" s="1" t="s">
        <v>366</v>
      </c>
      <c r="O52" s="1" t="s">
        <v>371</v>
      </c>
      <c r="Q52" s="28" t="s">
        <v>1162</v>
      </c>
      <c r="R52" s="1" t="s">
        <v>194</v>
      </c>
      <c r="T52" s="1" t="s">
        <v>773</v>
      </c>
      <c r="U52" s="1" t="s">
        <v>194</v>
      </c>
      <c r="W52" s="1">
        <v>40</v>
      </c>
      <c r="X52" s="1" t="s">
        <v>774</v>
      </c>
      <c r="Y52" s="1" t="s">
        <v>461</v>
      </c>
      <c r="Z52" s="1" t="s">
        <v>194</v>
      </c>
      <c r="AB52" s="1" t="s">
        <v>27</v>
      </c>
      <c r="AC52" s="1" t="s">
        <v>68</v>
      </c>
      <c r="AD52" s="1" t="s">
        <v>421</v>
      </c>
      <c r="AE52" s="1" t="s">
        <v>70</v>
      </c>
      <c r="AF52" s="1" t="s">
        <v>775</v>
      </c>
      <c r="AG52" s="1" t="s">
        <v>96</v>
      </c>
      <c r="AH52" s="1" t="s">
        <v>383</v>
      </c>
      <c r="AL52" s="1" t="s">
        <v>247</v>
      </c>
      <c r="AN52" s="1" t="s">
        <v>778</v>
      </c>
      <c r="AO52" s="1" t="s">
        <v>777</v>
      </c>
      <c r="AP52" s="1" t="s">
        <v>779</v>
      </c>
      <c r="AQ52" s="1" t="s">
        <v>355</v>
      </c>
      <c r="AR52" s="1" t="s">
        <v>446</v>
      </c>
      <c r="AS52" s="1" t="s">
        <v>182</v>
      </c>
      <c r="AT52" s="1" t="s">
        <v>780</v>
      </c>
      <c r="AU52" s="1" t="s">
        <v>432</v>
      </c>
      <c r="AW52" s="1" t="s">
        <v>465</v>
      </c>
      <c r="AX52" s="1" t="s">
        <v>1337</v>
      </c>
      <c r="AY52" s="1" t="s">
        <v>1341</v>
      </c>
      <c r="AZ52" s="1" t="s">
        <v>431</v>
      </c>
      <c r="BA52" s="1" t="s">
        <v>432</v>
      </c>
      <c r="BB52" s="1" t="s">
        <v>432</v>
      </c>
      <c r="BC52" s="1" t="s">
        <v>432</v>
      </c>
      <c r="BD52" s="1">
        <v>0</v>
      </c>
      <c r="BF52" s="1" t="s">
        <v>274</v>
      </c>
      <c r="BG52" s="1">
        <v>3.1</v>
      </c>
      <c r="BH52" s="1">
        <v>1.49</v>
      </c>
      <c r="BI52" s="1">
        <v>20</v>
      </c>
      <c r="BN52" s="1">
        <v>2.92</v>
      </c>
      <c r="BO52" s="1">
        <v>2.23</v>
      </c>
      <c r="BP52" s="1">
        <v>20</v>
      </c>
      <c r="BT52" s="1">
        <v>9.5000000000000001E-2</v>
      </c>
      <c r="BW52" s="1" t="s">
        <v>781</v>
      </c>
      <c r="BX52" s="1" t="s">
        <v>433</v>
      </c>
      <c r="BY52" s="1" t="s">
        <v>461</v>
      </c>
      <c r="BZ52" s="1" t="s">
        <v>472</v>
      </c>
      <c r="CA52" s="1" t="s">
        <v>285</v>
      </c>
      <c r="CB52" s="1" t="s">
        <v>782</v>
      </c>
    </row>
    <row r="53" spans="1:80" ht="34.200000000000003" customHeight="1" x14ac:dyDescent="0.3">
      <c r="A53" s="7" t="s">
        <v>484</v>
      </c>
      <c r="B53" s="8" t="s">
        <v>610</v>
      </c>
      <c r="C53" s="9" t="s">
        <v>1450</v>
      </c>
      <c r="D53" s="10"/>
      <c r="E53" s="11">
        <v>40858</v>
      </c>
      <c r="F53" s="1" t="s">
        <v>976</v>
      </c>
      <c r="G53" s="1" t="s">
        <v>933</v>
      </c>
      <c r="H53" s="1" t="s">
        <v>933</v>
      </c>
      <c r="I53" s="1" t="s">
        <v>1373</v>
      </c>
      <c r="J53" s="1">
        <v>4</v>
      </c>
      <c r="K53" s="1" t="s">
        <v>138</v>
      </c>
      <c r="L53" s="1" t="s">
        <v>38</v>
      </c>
      <c r="M53" s="1" t="s">
        <v>441</v>
      </c>
      <c r="N53" s="1" t="s">
        <v>303</v>
      </c>
      <c r="O53" s="1" t="s">
        <v>613</v>
      </c>
      <c r="P53" s="1" t="s">
        <v>911</v>
      </c>
      <c r="Q53" s="12" t="s">
        <v>929</v>
      </c>
      <c r="R53" s="12" t="s">
        <v>285</v>
      </c>
      <c r="T53" s="1" t="s">
        <v>715</v>
      </c>
      <c r="U53" s="1" t="s">
        <v>996</v>
      </c>
      <c r="W53" s="1">
        <v>810</v>
      </c>
      <c r="X53" s="1" t="s">
        <v>721</v>
      </c>
      <c r="Y53" s="1" t="s">
        <v>194</v>
      </c>
      <c r="Z53" s="1" t="s">
        <v>285</v>
      </c>
      <c r="AB53" s="1" t="s">
        <v>27</v>
      </c>
      <c r="AC53" s="1" t="s">
        <v>68</v>
      </c>
      <c r="AD53" s="1" t="s">
        <v>421</v>
      </c>
      <c r="AE53" s="1" t="s">
        <v>716</v>
      </c>
      <c r="AF53" s="1" t="s">
        <v>717</v>
      </c>
      <c r="AG53" s="1" t="s">
        <v>94</v>
      </c>
      <c r="AH53" s="1" t="s">
        <v>718</v>
      </c>
      <c r="AL53" s="1" t="s">
        <v>97</v>
      </c>
      <c r="AM53" s="1" t="s">
        <v>285</v>
      </c>
      <c r="AN53" s="1" t="s">
        <v>385</v>
      </c>
      <c r="AO53" s="1" t="s">
        <v>310</v>
      </c>
      <c r="AP53" s="1" t="s">
        <v>181</v>
      </c>
      <c r="AQ53" s="1" t="s">
        <v>285</v>
      </c>
      <c r="AR53" s="1">
        <v>63</v>
      </c>
      <c r="AS53" s="1" t="s">
        <v>194</v>
      </c>
      <c r="AT53" s="1" t="s">
        <v>285</v>
      </c>
      <c r="AU53" s="1" t="s">
        <v>285</v>
      </c>
      <c r="AW53" s="1" t="s">
        <v>272</v>
      </c>
      <c r="AX53" s="1" t="s">
        <v>429</v>
      </c>
      <c r="AY53" s="1" t="s">
        <v>1341</v>
      </c>
      <c r="AZ53" s="1" t="s">
        <v>431</v>
      </c>
      <c r="BA53" s="1" t="s">
        <v>285</v>
      </c>
      <c r="BB53" s="19" t="s">
        <v>432</v>
      </c>
      <c r="BC53" s="1" t="s">
        <v>285</v>
      </c>
      <c r="BD53" s="1">
        <v>9</v>
      </c>
      <c r="BF53" s="1" t="s">
        <v>719</v>
      </c>
      <c r="BG53" s="1">
        <v>4.2699999999999996</v>
      </c>
      <c r="BH53" s="1">
        <v>2.73</v>
      </c>
      <c r="BI53" s="1">
        <v>379</v>
      </c>
      <c r="BN53" s="1">
        <v>3.31</v>
      </c>
      <c r="BO53" s="1">
        <v>1.66</v>
      </c>
      <c r="BP53" s="1">
        <v>431</v>
      </c>
      <c r="BT53" s="1">
        <v>0.43140000000000001</v>
      </c>
      <c r="BW53" s="1" t="s">
        <v>511</v>
      </c>
      <c r="BX53" s="1" t="s">
        <v>433</v>
      </c>
      <c r="BY53" s="1" t="s">
        <v>200</v>
      </c>
      <c r="BZ53" s="1" t="s">
        <v>472</v>
      </c>
      <c r="CA53" s="1" t="s">
        <v>285</v>
      </c>
      <c r="CB53" s="1" t="s">
        <v>720</v>
      </c>
    </row>
    <row r="54" spans="1:80" ht="34.200000000000003" customHeight="1" x14ac:dyDescent="0.3">
      <c r="A54" s="7" t="s">
        <v>483</v>
      </c>
      <c r="B54" s="8" t="s">
        <v>610</v>
      </c>
      <c r="C54" s="9" t="s">
        <v>1450</v>
      </c>
      <c r="D54" s="10"/>
      <c r="E54" s="11">
        <v>40858</v>
      </c>
      <c r="F54" s="1" t="s">
        <v>976</v>
      </c>
      <c r="G54" s="1" t="s">
        <v>933</v>
      </c>
      <c r="H54" s="1" t="s">
        <v>933</v>
      </c>
      <c r="I54" s="1" t="s">
        <v>1373</v>
      </c>
      <c r="J54" s="1">
        <v>4</v>
      </c>
      <c r="K54" s="1" t="s">
        <v>138</v>
      </c>
      <c r="L54" s="1" t="s">
        <v>38</v>
      </c>
      <c r="M54" s="1" t="s">
        <v>441</v>
      </c>
      <c r="N54" s="1" t="s">
        <v>303</v>
      </c>
      <c r="O54" s="1" t="s">
        <v>613</v>
      </c>
      <c r="P54" s="1" t="s">
        <v>911</v>
      </c>
      <c r="Q54" s="12" t="s">
        <v>929</v>
      </c>
      <c r="R54" s="12" t="s">
        <v>285</v>
      </c>
      <c r="W54" s="1">
        <v>145</v>
      </c>
      <c r="X54" s="1" t="s">
        <v>683</v>
      </c>
      <c r="Y54" s="1" t="s">
        <v>194</v>
      </c>
      <c r="Z54" s="1" t="s">
        <v>1163</v>
      </c>
      <c r="AB54" s="1" t="s">
        <v>359</v>
      </c>
      <c r="AE54" s="1" t="s">
        <v>776</v>
      </c>
      <c r="AF54" s="1" t="s">
        <v>1164</v>
      </c>
      <c r="AG54" s="1" t="s">
        <v>96</v>
      </c>
      <c r="AL54" s="1" t="s">
        <v>1074</v>
      </c>
      <c r="AP54" s="1" t="s">
        <v>1165</v>
      </c>
      <c r="AQ54" s="1" t="s">
        <v>1166</v>
      </c>
      <c r="AR54" s="1">
        <v>14</v>
      </c>
      <c r="AS54" s="1" t="s">
        <v>182</v>
      </c>
      <c r="AW54" s="1" t="s">
        <v>1325</v>
      </c>
      <c r="AX54" s="1" t="s">
        <v>1337</v>
      </c>
      <c r="AY54" s="1" t="s">
        <v>929</v>
      </c>
      <c r="AZ54" s="1" t="s">
        <v>1138</v>
      </c>
      <c r="BB54" s="1" t="s">
        <v>285</v>
      </c>
      <c r="BD54" s="1">
        <v>9</v>
      </c>
      <c r="BF54" s="1" t="s">
        <v>1167</v>
      </c>
      <c r="BG54" s="1">
        <v>0.61</v>
      </c>
      <c r="BH54" s="1">
        <v>0.16</v>
      </c>
      <c r="BI54" s="1">
        <v>51</v>
      </c>
      <c r="BN54" s="1">
        <v>0.57999999999999996</v>
      </c>
      <c r="BO54" s="1">
        <v>0.23</v>
      </c>
      <c r="BP54" s="1">
        <v>49</v>
      </c>
      <c r="BT54" s="1">
        <v>0.11</v>
      </c>
      <c r="BX54" s="1" t="s">
        <v>285</v>
      </c>
      <c r="BY54" s="1" t="s">
        <v>182</v>
      </c>
    </row>
    <row r="55" spans="1:80" ht="34.200000000000003" customHeight="1" x14ac:dyDescent="0.3">
      <c r="A55" s="7" t="s">
        <v>705</v>
      </c>
      <c r="B55" s="8" t="s">
        <v>1452</v>
      </c>
      <c r="C55" s="9" t="s">
        <v>1451</v>
      </c>
      <c r="D55" s="10"/>
      <c r="E55" s="11">
        <v>40858</v>
      </c>
      <c r="F55" s="1" t="s">
        <v>299</v>
      </c>
      <c r="G55" s="1" t="s">
        <v>934</v>
      </c>
      <c r="H55" s="1" t="s">
        <v>934</v>
      </c>
      <c r="I55" s="1" t="s">
        <v>1375</v>
      </c>
      <c r="J55" s="1">
        <v>1</v>
      </c>
      <c r="K55" s="1" t="s">
        <v>138</v>
      </c>
      <c r="L55" s="1" t="s">
        <v>38</v>
      </c>
      <c r="M55" s="1" t="s">
        <v>441</v>
      </c>
      <c r="N55" s="1" t="s">
        <v>366</v>
      </c>
      <c r="O55" s="1" t="s">
        <v>539</v>
      </c>
      <c r="P55" s="1" t="s">
        <v>915</v>
      </c>
      <c r="Q55" s="12" t="s">
        <v>929</v>
      </c>
      <c r="R55" s="12" t="s">
        <v>285</v>
      </c>
      <c r="T55" s="1" t="s">
        <v>614</v>
      </c>
      <c r="U55" s="1" t="s">
        <v>997</v>
      </c>
      <c r="W55" s="1">
        <v>20</v>
      </c>
      <c r="X55" s="1" t="s">
        <v>611</v>
      </c>
      <c r="Y55" s="1" t="s">
        <v>65</v>
      </c>
      <c r="Z55" s="1" t="s">
        <v>612</v>
      </c>
      <c r="AB55" s="1" t="s">
        <v>27</v>
      </c>
      <c r="AC55" s="1" t="s">
        <v>446</v>
      </c>
      <c r="AD55" s="1" t="s">
        <v>421</v>
      </c>
      <c r="AE55" s="1" t="s">
        <v>776</v>
      </c>
      <c r="AF55" s="1" t="s">
        <v>1321</v>
      </c>
      <c r="AG55" s="1" t="s">
        <v>96</v>
      </c>
      <c r="AH55" s="1" t="s">
        <v>998</v>
      </c>
      <c r="AL55" s="1" t="s">
        <v>245</v>
      </c>
      <c r="AM55" s="1" t="s">
        <v>617</v>
      </c>
      <c r="AN55" s="1" t="s">
        <v>616</v>
      </c>
      <c r="AO55" s="1" t="s">
        <v>615</v>
      </c>
      <c r="AP55" s="1" t="s">
        <v>285</v>
      </c>
      <c r="AQ55" s="1" t="s">
        <v>1329</v>
      </c>
      <c r="AR55" s="1" t="s">
        <v>285</v>
      </c>
      <c r="AS55" s="1" t="s">
        <v>182</v>
      </c>
      <c r="AT55" s="1" t="s">
        <v>285</v>
      </c>
      <c r="AU55" s="1" t="s">
        <v>285</v>
      </c>
      <c r="AW55" s="1" t="s">
        <v>331</v>
      </c>
      <c r="AX55" s="1" t="s">
        <v>281</v>
      </c>
      <c r="AY55" s="1" t="s">
        <v>1339</v>
      </c>
      <c r="AZ55" s="1" t="s">
        <v>431</v>
      </c>
      <c r="BA55" s="1" t="s">
        <v>285</v>
      </c>
      <c r="BB55" s="16" t="s">
        <v>432</v>
      </c>
      <c r="BC55" s="1" t="s">
        <v>285</v>
      </c>
      <c r="BD55" s="1">
        <v>9</v>
      </c>
      <c r="BF55" s="1" t="s">
        <v>274</v>
      </c>
      <c r="BG55" s="1">
        <v>0.72</v>
      </c>
      <c r="BH55" s="1">
        <v>0.41</v>
      </c>
      <c r="BI55" s="1">
        <v>10</v>
      </c>
      <c r="BN55" s="1">
        <v>0.27</v>
      </c>
      <c r="BO55" s="1">
        <v>0.21</v>
      </c>
      <c r="BP55" s="1">
        <v>10</v>
      </c>
      <c r="BT55" s="1">
        <v>1.3815</v>
      </c>
      <c r="BX55" s="1" t="s">
        <v>433</v>
      </c>
      <c r="BY55" s="1" t="s">
        <v>182</v>
      </c>
      <c r="BZ55" s="1" t="s">
        <v>472</v>
      </c>
      <c r="CA55" s="1" t="s">
        <v>285</v>
      </c>
      <c r="CB55" s="1" t="s">
        <v>999</v>
      </c>
    </row>
    <row r="56" spans="1:80" ht="34.200000000000003" customHeight="1" x14ac:dyDescent="0.3">
      <c r="A56" s="7" t="s">
        <v>145</v>
      </c>
      <c r="B56" s="8" t="s">
        <v>1452</v>
      </c>
      <c r="C56" s="9" t="s">
        <v>1451</v>
      </c>
      <c r="D56" s="10"/>
      <c r="E56" s="11">
        <v>40858</v>
      </c>
      <c r="F56" s="1" t="s">
        <v>299</v>
      </c>
      <c r="G56" s="1" t="s">
        <v>934</v>
      </c>
      <c r="H56" s="1" t="s">
        <v>934</v>
      </c>
      <c r="I56" s="1" t="s">
        <v>1375</v>
      </c>
      <c r="J56" s="1">
        <v>1</v>
      </c>
      <c r="K56" s="1" t="s">
        <v>138</v>
      </c>
      <c r="L56" s="1" t="s">
        <v>38</v>
      </c>
      <c r="M56" s="1" t="s">
        <v>441</v>
      </c>
      <c r="N56" s="1" t="s">
        <v>366</v>
      </c>
      <c r="O56" s="1" t="s">
        <v>539</v>
      </c>
      <c r="P56" s="1" t="s">
        <v>915</v>
      </c>
      <c r="Q56" s="12" t="s">
        <v>929</v>
      </c>
      <c r="R56" s="12" t="s">
        <v>285</v>
      </c>
      <c r="T56" s="1" t="s">
        <v>614</v>
      </c>
      <c r="U56" s="1" t="s">
        <v>997</v>
      </c>
      <c r="W56" s="1">
        <v>18</v>
      </c>
      <c r="X56" s="1" t="s">
        <v>611</v>
      </c>
      <c r="Y56" s="1" t="s">
        <v>65</v>
      </c>
      <c r="Z56" s="1" t="s">
        <v>612</v>
      </c>
      <c r="AB56" s="1" t="s">
        <v>27</v>
      </c>
      <c r="AC56" s="1" t="s">
        <v>446</v>
      </c>
      <c r="AD56" s="1" t="s">
        <v>421</v>
      </c>
      <c r="AE56" s="1" t="s">
        <v>776</v>
      </c>
      <c r="AF56" s="1" t="s">
        <v>1321</v>
      </c>
      <c r="AG56" s="1" t="s">
        <v>96</v>
      </c>
      <c r="AH56" s="1" t="s">
        <v>998</v>
      </c>
      <c r="AL56" s="1" t="s">
        <v>245</v>
      </c>
      <c r="AM56" s="1" t="s">
        <v>617</v>
      </c>
      <c r="AN56" s="1" t="s">
        <v>616</v>
      </c>
      <c r="AO56" s="1" t="s">
        <v>615</v>
      </c>
      <c r="AP56" s="1" t="s">
        <v>285</v>
      </c>
      <c r="AQ56" s="1" t="s">
        <v>1329</v>
      </c>
      <c r="AR56" s="1" t="s">
        <v>285</v>
      </c>
      <c r="AS56" s="1" t="s">
        <v>182</v>
      </c>
      <c r="AT56" s="1" t="s">
        <v>285</v>
      </c>
      <c r="AU56" s="1" t="s">
        <v>285</v>
      </c>
      <c r="AW56" s="1" t="s">
        <v>331</v>
      </c>
      <c r="AX56" s="1" t="s">
        <v>281</v>
      </c>
      <c r="AY56" s="1" t="s">
        <v>1339</v>
      </c>
      <c r="AZ56" s="1" t="s">
        <v>431</v>
      </c>
      <c r="BA56" s="1" t="s">
        <v>285</v>
      </c>
      <c r="BB56" s="16" t="s">
        <v>432</v>
      </c>
      <c r="BC56" s="1" t="s">
        <v>285</v>
      </c>
      <c r="BD56" s="1">
        <v>9</v>
      </c>
      <c r="BF56" s="1" t="s">
        <v>274</v>
      </c>
      <c r="BG56" s="1">
        <v>1.48</v>
      </c>
      <c r="BH56" s="1">
        <v>0.9</v>
      </c>
      <c r="BI56" s="1">
        <v>7</v>
      </c>
      <c r="BN56" s="1">
        <v>0.54</v>
      </c>
      <c r="BO56" s="1">
        <v>0.45</v>
      </c>
      <c r="BP56" s="1">
        <v>11</v>
      </c>
      <c r="BT56" s="1">
        <v>1.4330000000000001</v>
      </c>
      <c r="BX56" s="1" t="s">
        <v>433</v>
      </c>
      <c r="BY56" s="1" t="s">
        <v>182</v>
      </c>
      <c r="BZ56" s="1" t="s">
        <v>472</v>
      </c>
      <c r="CA56" s="1" t="s">
        <v>285</v>
      </c>
      <c r="CB56" s="1" t="s">
        <v>999</v>
      </c>
    </row>
    <row r="57" spans="1:80" ht="34.200000000000003" customHeight="1" x14ac:dyDescent="0.3">
      <c r="A57" s="7" t="s">
        <v>146</v>
      </c>
      <c r="B57" s="8" t="s">
        <v>1452</v>
      </c>
      <c r="C57" s="9" t="s">
        <v>1451</v>
      </c>
      <c r="D57" s="10"/>
      <c r="E57" s="11">
        <v>40858</v>
      </c>
      <c r="F57" s="1" t="s">
        <v>299</v>
      </c>
      <c r="G57" s="1" t="s">
        <v>934</v>
      </c>
      <c r="H57" s="1" t="s">
        <v>934</v>
      </c>
      <c r="I57" s="1" t="s">
        <v>1375</v>
      </c>
      <c r="J57" s="1">
        <v>1</v>
      </c>
      <c r="K57" s="1" t="s">
        <v>138</v>
      </c>
      <c r="L57" s="1" t="s">
        <v>38</v>
      </c>
      <c r="M57" s="1" t="s">
        <v>441</v>
      </c>
      <c r="N57" s="1" t="s">
        <v>366</v>
      </c>
      <c r="O57" s="1" t="s">
        <v>539</v>
      </c>
      <c r="P57" s="1" t="s">
        <v>915</v>
      </c>
      <c r="Q57" s="12" t="s">
        <v>929</v>
      </c>
      <c r="R57" s="12" t="s">
        <v>285</v>
      </c>
      <c r="T57" s="1" t="s">
        <v>540</v>
      </c>
      <c r="U57" s="1" t="s">
        <v>541</v>
      </c>
      <c r="W57" s="1">
        <v>24</v>
      </c>
      <c r="X57" s="1" t="s">
        <v>542</v>
      </c>
      <c r="Y57" s="1" t="s">
        <v>362</v>
      </c>
      <c r="Z57" s="1" t="s">
        <v>543</v>
      </c>
      <c r="AB57" s="1" t="s">
        <v>462</v>
      </c>
      <c r="AC57" s="1" t="s">
        <v>68</v>
      </c>
      <c r="AD57" s="1" t="s">
        <v>421</v>
      </c>
      <c r="AE57" s="1" t="s">
        <v>70</v>
      </c>
      <c r="AF57" s="1" t="s">
        <v>244</v>
      </c>
      <c r="AG57" s="1" t="s">
        <v>94</v>
      </c>
      <c r="AH57" s="1" t="s">
        <v>544</v>
      </c>
      <c r="AL57" s="1" t="s">
        <v>247</v>
      </c>
      <c r="AM57" s="1" t="s">
        <v>194</v>
      </c>
      <c r="AN57" s="1" t="s">
        <v>752</v>
      </c>
      <c r="AO57" s="1" t="s">
        <v>753</v>
      </c>
      <c r="AP57" s="1" t="s">
        <v>754</v>
      </c>
      <c r="AQ57" s="1" t="s">
        <v>755</v>
      </c>
      <c r="AR57" s="1" t="s">
        <v>446</v>
      </c>
      <c r="AS57" s="1" t="s">
        <v>461</v>
      </c>
      <c r="AT57" s="1" t="s">
        <v>432</v>
      </c>
      <c r="AU57" s="1" t="s">
        <v>432</v>
      </c>
      <c r="AW57" s="1" t="s">
        <v>280</v>
      </c>
      <c r="AX57" s="1" t="s">
        <v>281</v>
      </c>
      <c r="AY57" s="1" t="s">
        <v>1341</v>
      </c>
      <c r="AZ57" s="1" t="s">
        <v>431</v>
      </c>
      <c r="BA57" s="1" t="s">
        <v>432</v>
      </c>
      <c r="BB57" s="1" t="s">
        <v>432</v>
      </c>
      <c r="BC57" s="1" t="s">
        <v>432</v>
      </c>
      <c r="BD57" s="1">
        <v>0</v>
      </c>
      <c r="BF57" s="1" t="s">
        <v>274</v>
      </c>
      <c r="BG57" s="1">
        <v>8.6</v>
      </c>
      <c r="BH57" s="1">
        <v>20.5</v>
      </c>
      <c r="BI57" s="1">
        <v>11</v>
      </c>
      <c r="BK57" s="1">
        <v>122</v>
      </c>
      <c r="BL57" s="1">
        <v>45.9</v>
      </c>
      <c r="BM57" s="1">
        <v>11</v>
      </c>
      <c r="BN57" s="1">
        <v>21.5</v>
      </c>
      <c r="BO57" s="1">
        <v>11.7</v>
      </c>
      <c r="BP57" s="1">
        <v>13</v>
      </c>
      <c r="BQ57" s="1">
        <v>99.2</v>
      </c>
      <c r="BR57" s="1">
        <v>33.9</v>
      </c>
      <c r="BS57" s="1">
        <v>13</v>
      </c>
      <c r="BT57" s="1">
        <v>-0.79139999999999999</v>
      </c>
      <c r="BW57" s="1" t="s">
        <v>144</v>
      </c>
      <c r="BX57" s="1" t="s">
        <v>433</v>
      </c>
      <c r="BY57" s="1" t="s">
        <v>461</v>
      </c>
      <c r="BZ57" s="1" t="s">
        <v>472</v>
      </c>
      <c r="CA57" s="1" t="s">
        <v>538</v>
      </c>
      <c r="CB57" s="1" t="s">
        <v>315</v>
      </c>
    </row>
    <row r="58" spans="1:80" ht="34.200000000000003" customHeight="1" x14ac:dyDescent="0.3">
      <c r="A58" s="7" t="s">
        <v>698</v>
      </c>
      <c r="B58" s="8" t="s">
        <v>699</v>
      </c>
      <c r="C58" s="9" t="s">
        <v>1403</v>
      </c>
      <c r="D58" s="27">
        <v>1</v>
      </c>
      <c r="E58" s="11">
        <v>40858</v>
      </c>
      <c r="F58" s="1" t="s">
        <v>265</v>
      </c>
      <c r="G58" s="1" t="s">
        <v>934</v>
      </c>
      <c r="H58" s="1" t="s">
        <v>934</v>
      </c>
      <c r="I58" s="1" t="s">
        <v>1375</v>
      </c>
      <c r="J58" s="1">
        <v>1</v>
      </c>
      <c r="K58" s="1" t="s">
        <v>138</v>
      </c>
      <c r="L58" s="1" t="s">
        <v>38</v>
      </c>
      <c r="M58" s="1" t="s">
        <v>441</v>
      </c>
      <c r="N58" s="1" t="s">
        <v>366</v>
      </c>
      <c r="O58" s="1" t="s">
        <v>371</v>
      </c>
      <c r="P58" s="1" t="s">
        <v>914</v>
      </c>
      <c r="Q58" s="1" t="s">
        <v>914</v>
      </c>
      <c r="R58" s="1" t="s">
        <v>433</v>
      </c>
      <c r="T58" s="1" t="s">
        <v>540</v>
      </c>
      <c r="U58" s="1" t="s">
        <v>541</v>
      </c>
      <c r="W58" s="1">
        <v>30</v>
      </c>
      <c r="X58" s="1" t="s">
        <v>542</v>
      </c>
      <c r="Y58" s="1" t="s">
        <v>362</v>
      </c>
      <c r="Z58" s="1" t="s">
        <v>543</v>
      </c>
      <c r="AB58" s="1" t="s">
        <v>462</v>
      </c>
      <c r="AC58" s="1" t="s">
        <v>68</v>
      </c>
      <c r="AD58" s="1" t="s">
        <v>421</v>
      </c>
      <c r="AE58" s="1" t="s">
        <v>70</v>
      </c>
      <c r="AF58" s="1" t="s">
        <v>244</v>
      </c>
      <c r="AG58" s="1" t="s">
        <v>94</v>
      </c>
      <c r="AH58" s="1" t="s">
        <v>544</v>
      </c>
      <c r="AL58" s="1" t="s">
        <v>247</v>
      </c>
      <c r="AM58" s="1" t="s">
        <v>194</v>
      </c>
      <c r="AN58" s="1" t="s">
        <v>752</v>
      </c>
      <c r="AO58" s="1" t="s">
        <v>753</v>
      </c>
      <c r="AP58" s="1" t="s">
        <v>754</v>
      </c>
      <c r="AQ58" s="1" t="s">
        <v>755</v>
      </c>
      <c r="AR58" s="1" t="s">
        <v>446</v>
      </c>
      <c r="AS58" s="1" t="s">
        <v>461</v>
      </c>
      <c r="AT58" s="1" t="s">
        <v>432</v>
      </c>
      <c r="AU58" s="1" t="s">
        <v>432</v>
      </c>
      <c r="AW58" s="1" t="s">
        <v>280</v>
      </c>
      <c r="AX58" s="1" t="s">
        <v>281</v>
      </c>
      <c r="AY58" s="1" t="s">
        <v>1341</v>
      </c>
      <c r="AZ58" s="1" t="s">
        <v>431</v>
      </c>
      <c r="BA58" s="1" t="s">
        <v>432</v>
      </c>
      <c r="BB58" s="1" t="s">
        <v>432</v>
      </c>
      <c r="BC58" s="1" t="s">
        <v>432</v>
      </c>
      <c r="BD58" s="1">
        <v>0</v>
      </c>
      <c r="BF58" s="1" t="s">
        <v>274</v>
      </c>
      <c r="BG58" s="1">
        <v>61.4</v>
      </c>
      <c r="BH58" s="1">
        <v>22.9</v>
      </c>
      <c r="BI58" s="1">
        <v>15</v>
      </c>
      <c r="BK58" s="1">
        <v>65.8</v>
      </c>
      <c r="BL58" s="1">
        <v>33.9</v>
      </c>
      <c r="BM58" s="1">
        <v>15</v>
      </c>
      <c r="BN58" s="1">
        <v>23.4</v>
      </c>
      <c r="BO58" s="1">
        <v>21</v>
      </c>
      <c r="BP58" s="1">
        <v>15</v>
      </c>
      <c r="BQ58" s="1">
        <v>26.2</v>
      </c>
      <c r="BR58" s="1">
        <v>26.9</v>
      </c>
      <c r="BS58" s="1">
        <v>15</v>
      </c>
      <c r="BT58" s="1">
        <v>1.7296</v>
      </c>
      <c r="BV58" s="1">
        <v>1.7310000000000001</v>
      </c>
      <c r="BW58" s="1" t="s">
        <v>144</v>
      </c>
      <c r="BX58" s="1" t="s">
        <v>433</v>
      </c>
      <c r="BY58" s="1" t="s">
        <v>461</v>
      </c>
      <c r="BZ58" s="1" t="s">
        <v>472</v>
      </c>
      <c r="CA58" s="1" t="s">
        <v>538</v>
      </c>
      <c r="CB58" s="1" t="s">
        <v>315</v>
      </c>
    </row>
    <row r="59" spans="1:80" ht="34.200000000000003" customHeight="1" x14ac:dyDescent="0.3">
      <c r="A59" s="7" t="s">
        <v>626</v>
      </c>
      <c r="B59" s="8" t="s">
        <v>627</v>
      </c>
      <c r="C59" s="9" t="s">
        <v>1453</v>
      </c>
      <c r="D59" s="10"/>
      <c r="E59" s="11">
        <v>40858</v>
      </c>
      <c r="F59" s="1" t="s">
        <v>208</v>
      </c>
      <c r="G59" s="1" t="s">
        <v>934</v>
      </c>
      <c r="H59" s="1" t="s">
        <v>934</v>
      </c>
      <c r="I59" s="1" t="s">
        <v>1377</v>
      </c>
      <c r="J59" s="1">
        <v>2</v>
      </c>
      <c r="K59" s="1" t="s">
        <v>147</v>
      </c>
      <c r="L59" s="1" t="s">
        <v>38</v>
      </c>
      <c r="M59" s="1" t="s">
        <v>628</v>
      </c>
      <c r="N59" s="1" t="s">
        <v>303</v>
      </c>
      <c r="O59" s="1" t="s">
        <v>639</v>
      </c>
      <c r="P59" s="1" t="s">
        <v>914</v>
      </c>
      <c r="Q59" s="1" t="s">
        <v>914</v>
      </c>
      <c r="R59" s="1" t="s">
        <v>433</v>
      </c>
      <c r="T59" s="1" t="s">
        <v>540</v>
      </c>
      <c r="U59" s="1" t="s">
        <v>541</v>
      </c>
      <c r="W59" s="1">
        <v>30</v>
      </c>
      <c r="X59" s="1" t="s">
        <v>542</v>
      </c>
      <c r="Y59" s="1" t="s">
        <v>362</v>
      </c>
      <c r="Z59" s="1" t="s">
        <v>543</v>
      </c>
      <c r="AB59" s="1" t="s">
        <v>462</v>
      </c>
      <c r="AC59" s="1" t="s">
        <v>68</v>
      </c>
      <c r="AD59" s="1" t="s">
        <v>421</v>
      </c>
      <c r="AE59" s="1" t="s">
        <v>70</v>
      </c>
      <c r="AF59" s="1" t="s">
        <v>244</v>
      </c>
      <c r="AG59" s="1" t="s">
        <v>94</v>
      </c>
      <c r="AH59" s="1" t="s">
        <v>544</v>
      </c>
      <c r="AL59" s="1" t="s">
        <v>247</v>
      </c>
      <c r="AM59" s="1" t="s">
        <v>194</v>
      </c>
      <c r="AN59" s="1" t="s">
        <v>752</v>
      </c>
      <c r="AO59" s="1" t="s">
        <v>753</v>
      </c>
      <c r="AP59" s="1" t="s">
        <v>754</v>
      </c>
      <c r="AQ59" s="1" t="s">
        <v>755</v>
      </c>
      <c r="AR59" s="1" t="s">
        <v>446</v>
      </c>
      <c r="AS59" s="1" t="s">
        <v>461</v>
      </c>
      <c r="AT59" s="1" t="s">
        <v>432</v>
      </c>
      <c r="AU59" s="1" t="s">
        <v>432</v>
      </c>
      <c r="AW59" s="1" t="s">
        <v>280</v>
      </c>
      <c r="AX59" s="1" t="s">
        <v>281</v>
      </c>
      <c r="AY59" s="1" t="s">
        <v>1341</v>
      </c>
      <c r="AZ59" s="1" t="s">
        <v>431</v>
      </c>
      <c r="BA59" s="1" t="s">
        <v>432</v>
      </c>
      <c r="BB59" s="1" t="s">
        <v>432</v>
      </c>
      <c r="BC59" s="1" t="s">
        <v>432</v>
      </c>
      <c r="BD59" s="1">
        <v>0</v>
      </c>
      <c r="BF59" s="1" t="s">
        <v>274</v>
      </c>
      <c r="BG59" s="1">
        <v>13.4</v>
      </c>
      <c r="BH59" s="1">
        <v>9.3000000000000007</v>
      </c>
      <c r="BI59" s="1">
        <v>15</v>
      </c>
      <c r="BK59" s="1">
        <v>18.600000000000001</v>
      </c>
      <c r="BL59" s="1">
        <v>13.2</v>
      </c>
      <c r="BM59" s="1">
        <v>15</v>
      </c>
      <c r="BN59" s="1">
        <v>5.0999999999999996</v>
      </c>
      <c r="BO59" s="1">
        <v>4.4000000000000004</v>
      </c>
      <c r="BP59" s="1">
        <v>15</v>
      </c>
      <c r="BQ59" s="1">
        <v>12.1</v>
      </c>
      <c r="BR59" s="1">
        <v>19.100000000000001</v>
      </c>
      <c r="BS59" s="1">
        <v>15</v>
      </c>
      <c r="BT59" s="1">
        <v>1.1409</v>
      </c>
      <c r="BV59" s="1">
        <v>1.7310000000000001</v>
      </c>
      <c r="BW59" s="1" t="s">
        <v>144</v>
      </c>
      <c r="BX59" s="1" t="s">
        <v>433</v>
      </c>
      <c r="BY59" s="1" t="s">
        <v>461</v>
      </c>
      <c r="BZ59" s="1" t="s">
        <v>472</v>
      </c>
      <c r="CA59" s="1" t="s">
        <v>538</v>
      </c>
      <c r="CB59" s="1" t="s">
        <v>315</v>
      </c>
    </row>
    <row r="60" spans="1:80" ht="34.200000000000003" customHeight="1" x14ac:dyDescent="0.3">
      <c r="A60" s="7" t="s">
        <v>703</v>
      </c>
      <c r="B60" s="8" t="s">
        <v>704</v>
      </c>
      <c r="C60" s="9" t="s">
        <v>1404</v>
      </c>
      <c r="D60" s="27">
        <v>1</v>
      </c>
      <c r="E60" s="11">
        <v>40858</v>
      </c>
      <c r="F60" s="1" t="s">
        <v>299</v>
      </c>
      <c r="G60" s="1" t="s">
        <v>934</v>
      </c>
      <c r="H60" s="1" t="s">
        <v>934</v>
      </c>
      <c r="I60" s="1" t="s">
        <v>1375</v>
      </c>
      <c r="J60" s="1">
        <v>1</v>
      </c>
      <c r="K60" s="1" t="s">
        <v>138</v>
      </c>
      <c r="L60" s="1" t="s">
        <v>38</v>
      </c>
      <c r="M60" s="1" t="s">
        <v>468</v>
      </c>
      <c r="N60" s="1" t="s">
        <v>303</v>
      </c>
      <c r="O60" s="1" t="s">
        <v>371</v>
      </c>
      <c r="P60" s="1" t="s">
        <v>914</v>
      </c>
      <c r="Q60" s="1" t="s">
        <v>914</v>
      </c>
      <c r="R60" s="1" t="s">
        <v>433</v>
      </c>
      <c r="T60" s="1" t="s">
        <v>282</v>
      </c>
      <c r="U60" s="1" t="s">
        <v>194</v>
      </c>
      <c r="W60" s="1">
        <v>132</v>
      </c>
      <c r="X60" s="1" t="s">
        <v>230</v>
      </c>
      <c r="Y60" s="1" t="s">
        <v>472</v>
      </c>
      <c r="Z60" s="1" t="s">
        <v>283</v>
      </c>
      <c r="AB60" s="1" t="s">
        <v>27</v>
      </c>
      <c r="AC60" s="1" t="s">
        <v>68</v>
      </c>
      <c r="AD60" s="1" t="s">
        <v>421</v>
      </c>
      <c r="AE60" s="1" t="s">
        <v>70</v>
      </c>
      <c r="AF60" s="1" t="s">
        <v>1405</v>
      </c>
      <c r="AG60" s="1" t="s">
        <v>94</v>
      </c>
      <c r="AH60" s="1" t="s">
        <v>194</v>
      </c>
      <c r="AL60" s="1" t="s">
        <v>97</v>
      </c>
      <c r="AM60" s="1" t="s">
        <v>194</v>
      </c>
      <c r="AN60" s="1" t="s">
        <v>194</v>
      </c>
      <c r="AO60" s="1" t="s">
        <v>285</v>
      </c>
      <c r="AP60" s="1" t="s">
        <v>284</v>
      </c>
      <c r="AQ60" s="1" t="s">
        <v>286</v>
      </c>
      <c r="AR60" s="1">
        <v>9</v>
      </c>
      <c r="AS60" s="1" t="s">
        <v>472</v>
      </c>
      <c r="AT60" s="1" t="s">
        <v>245</v>
      </c>
      <c r="AU60" s="1" t="s">
        <v>432</v>
      </c>
      <c r="AW60" s="1" t="s">
        <v>285</v>
      </c>
      <c r="AX60" s="1" t="s">
        <v>285</v>
      </c>
      <c r="AY60" s="1" t="s">
        <v>1315</v>
      </c>
      <c r="AZ60" s="1" t="s">
        <v>431</v>
      </c>
      <c r="BA60" s="1" t="s">
        <v>432</v>
      </c>
      <c r="BB60" s="16" t="s">
        <v>432</v>
      </c>
      <c r="BC60" s="1" t="s">
        <v>432</v>
      </c>
      <c r="BD60" s="1">
        <v>0</v>
      </c>
      <c r="BF60" s="1" t="s">
        <v>274</v>
      </c>
      <c r="BG60" s="1">
        <v>5.01</v>
      </c>
      <c r="BH60" s="1">
        <v>1.24</v>
      </c>
      <c r="BI60" s="1">
        <v>70</v>
      </c>
      <c r="BN60" s="1">
        <v>4.3</v>
      </c>
      <c r="BO60" s="1">
        <v>1.6</v>
      </c>
      <c r="BP60" s="1">
        <v>62</v>
      </c>
      <c r="BT60" s="1">
        <v>0.49990000000000001</v>
      </c>
      <c r="BW60" s="1" t="s">
        <v>287</v>
      </c>
      <c r="BX60" s="1" t="s">
        <v>433</v>
      </c>
      <c r="BY60" s="1" t="s">
        <v>461</v>
      </c>
      <c r="BZ60" s="1" t="s">
        <v>472</v>
      </c>
      <c r="CA60" s="1" t="s">
        <v>288</v>
      </c>
      <c r="CB60" s="1" t="s">
        <v>289</v>
      </c>
    </row>
    <row r="61" spans="1:80" ht="34.200000000000003" customHeight="1" x14ac:dyDescent="0.3">
      <c r="A61" s="1" t="s">
        <v>1302</v>
      </c>
      <c r="B61" s="13" t="s">
        <v>1201</v>
      </c>
      <c r="C61" s="14" t="s">
        <v>1454</v>
      </c>
      <c r="D61" s="10"/>
      <c r="E61" s="11">
        <v>41574</v>
      </c>
      <c r="F61" s="1" t="s">
        <v>1202</v>
      </c>
      <c r="H61" s="1" t="s">
        <v>934</v>
      </c>
      <c r="I61" s="1" t="s">
        <v>1375</v>
      </c>
      <c r="J61" s="1">
        <v>1</v>
      </c>
      <c r="K61" s="1" t="s">
        <v>1141</v>
      </c>
      <c r="L61" s="1" t="s">
        <v>1203</v>
      </c>
      <c r="M61" s="1" t="s">
        <v>441</v>
      </c>
      <c r="N61" s="1" t="s">
        <v>366</v>
      </c>
      <c r="O61" s="1" t="s">
        <v>371</v>
      </c>
      <c r="Q61" s="1" t="s">
        <v>111</v>
      </c>
      <c r="R61" s="1" t="s">
        <v>433</v>
      </c>
      <c r="T61" s="1" t="s">
        <v>629</v>
      </c>
      <c r="U61" s="1" t="s">
        <v>808</v>
      </c>
      <c r="W61" s="1">
        <v>21</v>
      </c>
      <c r="X61" s="1" t="s">
        <v>230</v>
      </c>
      <c r="Y61" s="1" t="s">
        <v>200</v>
      </c>
      <c r="Z61" s="1" t="s">
        <v>630</v>
      </c>
      <c r="AB61" s="1" t="s">
        <v>27</v>
      </c>
      <c r="AC61" s="1" t="s">
        <v>446</v>
      </c>
      <c r="AD61" s="1" t="s">
        <v>421</v>
      </c>
      <c r="AE61" s="1" t="s">
        <v>776</v>
      </c>
      <c r="AF61" s="1" t="s">
        <v>631</v>
      </c>
      <c r="AG61" s="1" t="s">
        <v>96</v>
      </c>
      <c r="AH61" s="1" t="s">
        <v>639</v>
      </c>
      <c r="AL61" s="1" t="s">
        <v>114</v>
      </c>
      <c r="AM61" s="1" t="s">
        <v>632</v>
      </c>
      <c r="AN61" s="1" t="s">
        <v>632</v>
      </c>
      <c r="AO61" s="1" t="s">
        <v>632</v>
      </c>
      <c r="AP61" s="1" t="s">
        <v>680</v>
      </c>
      <c r="AQ61" s="1" t="s">
        <v>513</v>
      </c>
      <c r="AR61" s="1" t="s">
        <v>285</v>
      </c>
      <c r="AS61" s="1" t="s">
        <v>182</v>
      </c>
      <c r="AT61" s="1" t="s">
        <v>285</v>
      </c>
      <c r="AU61" s="1" t="s">
        <v>285</v>
      </c>
      <c r="AW61" s="1" t="s">
        <v>633</v>
      </c>
      <c r="AX61" s="1" t="s">
        <v>954</v>
      </c>
      <c r="AY61" s="1" t="s">
        <v>1341</v>
      </c>
      <c r="AZ61" s="1" t="s">
        <v>285</v>
      </c>
      <c r="BA61" s="1" t="s">
        <v>285</v>
      </c>
      <c r="BB61" s="1" t="s">
        <v>432</v>
      </c>
      <c r="BC61" s="1" t="s">
        <v>285</v>
      </c>
      <c r="BD61" s="1">
        <v>9</v>
      </c>
      <c r="BF61" s="1" t="s">
        <v>274</v>
      </c>
      <c r="BG61" s="1">
        <v>0.42</v>
      </c>
      <c r="BH61" s="1">
        <v>0.18</v>
      </c>
      <c r="BI61" s="1">
        <v>14</v>
      </c>
      <c r="BK61" s="1">
        <v>0.32</v>
      </c>
      <c r="BL61" s="1">
        <v>0.26</v>
      </c>
      <c r="BM61" s="1">
        <v>14</v>
      </c>
      <c r="BN61" s="1">
        <v>0.5</v>
      </c>
      <c r="BO61" s="1">
        <v>0.13</v>
      </c>
      <c r="BP61" s="1">
        <v>7</v>
      </c>
      <c r="BQ61" s="1">
        <v>0.38</v>
      </c>
      <c r="BR61" s="1">
        <v>0.28000000000000003</v>
      </c>
      <c r="BS61" s="1">
        <v>7</v>
      </c>
      <c r="BT61" s="1">
        <v>-0.48480000000000001</v>
      </c>
      <c r="BW61" s="1" t="s">
        <v>635</v>
      </c>
      <c r="BX61" s="1" t="s">
        <v>433</v>
      </c>
      <c r="BY61" s="1" t="s">
        <v>461</v>
      </c>
      <c r="BZ61" s="1" t="s">
        <v>28</v>
      </c>
      <c r="CA61" s="1" t="s">
        <v>634</v>
      </c>
      <c r="CB61" s="1" t="s">
        <v>636</v>
      </c>
    </row>
    <row r="62" spans="1:80" ht="34.200000000000003" customHeight="1" x14ac:dyDescent="0.3">
      <c r="A62" s="7" t="s">
        <v>514</v>
      </c>
      <c r="B62" s="8" t="s">
        <v>1353</v>
      </c>
      <c r="C62" s="9" t="s">
        <v>1455</v>
      </c>
      <c r="D62" s="10"/>
      <c r="E62" s="11">
        <v>40858</v>
      </c>
      <c r="F62" s="1" t="s">
        <v>516</v>
      </c>
      <c r="G62" s="1" t="s">
        <v>932</v>
      </c>
      <c r="H62" s="1" t="s">
        <v>932</v>
      </c>
      <c r="I62" s="1" t="s">
        <v>1372</v>
      </c>
      <c r="J62" s="1">
        <v>5</v>
      </c>
      <c r="K62" s="1" t="s">
        <v>138</v>
      </c>
      <c r="L62" s="1" t="s">
        <v>517</v>
      </c>
      <c r="M62" s="1" t="s">
        <v>441</v>
      </c>
      <c r="N62" s="1" t="s">
        <v>366</v>
      </c>
      <c r="O62" s="1" t="s">
        <v>285</v>
      </c>
      <c r="P62" s="1" t="s">
        <v>915</v>
      </c>
      <c r="Q62" s="12" t="s">
        <v>929</v>
      </c>
      <c r="R62" s="12" t="s">
        <v>285</v>
      </c>
      <c r="T62" s="1" t="s">
        <v>304</v>
      </c>
      <c r="U62" s="1" t="s">
        <v>305</v>
      </c>
      <c r="W62" s="1">
        <v>49</v>
      </c>
      <c r="X62" s="1" t="s">
        <v>230</v>
      </c>
      <c r="Y62" s="1" t="s">
        <v>182</v>
      </c>
      <c r="Z62" s="1" t="s">
        <v>306</v>
      </c>
      <c r="AB62" s="1" t="s">
        <v>462</v>
      </c>
      <c r="AC62" s="1" t="s">
        <v>68</v>
      </c>
      <c r="AD62" s="1" t="s">
        <v>421</v>
      </c>
      <c r="AE62" s="1" t="s">
        <v>307</v>
      </c>
      <c r="AF62" s="1" t="s">
        <v>1405</v>
      </c>
      <c r="AG62" s="1" t="s">
        <v>94</v>
      </c>
      <c r="AH62" s="1" t="s">
        <v>308</v>
      </c>
      <c r="AL62" s="1" t="s">
        <v>97</v>
      </c>
      <c r="AM62" s="1" t="s">
        <v>285</v>
      </c>
      <c r="AN62" s="1" t="s">
        <v>309</v>
      </c>
      <c r="AO62" s="1" t="s">
        <v>310</v>
      </c>
      <c r="AP62" s="1" t="s">
        <v>355</v>
      </c>
      <c r="AQ62" s="1" t="s">
        <v>355</v>
      </c>
      <c r="AR62" s="1" t="s">
        <v>446</v>
      </c>
      <c r="AS62" s="1" t="s">
        <v>472</v>
      </c>
      <c r="AT62" s="1" t="s">
        <v>432</v>
      </c>
      <c r="AU62" s="1" t="s">
        <v>432</v>
      </c>
      <c r="AW62" s="1" t="s">
        <v>280</v>
      </c>
      <c r="AX62" s="1" t="s">
        <v>429</v>
      </c>
      <c r="AY62" s="1" t="s">
        <v>1340</v>
      </c>
      <c r="AZ62" s="1" t="s">
        <v>431</v>
      </c>
      <c r="BA62" s="1" t="s">
        <v>432</v>
      </c>
      <c r="BB62" s="1" t="s">
        <v>432</v>
      </c>
      <c r="BC62" s="1" t="s">
        <v>432</v>
      </c>
      <c r="BD62" s="1">
        <v>0</v>
      </c>
      <c r="BF62" s="1" t="s">
        <v>311</v>
      </c>
      <c r="BG62" s="1">
        <v>82.7</v>
      </c>
      <c r="BH62" s="1">
        <v>15</v>
      </c>
      <c r="BI62" s="1">
        <v>20</v>
      </c>
      <c r="BN62" s="1">
        <v>71.2</v>
      </c>
      <c r="BO62" s="1">
        <v>15</v>
      </c>
      <c r="BP62" s="1">
        <v>29</v>
      </c>
      <c r="BT62" s="1">
        <v>0.78</v>
      </c>
      <c r="BW62" s="1" t="s">
        <v>312</v>
      </c>
      <c r="BX62" s="1" t="s">
        <v>433</v>
      </c>
      <c r="BY62" s="1" t="s">
        <v>461</v>
      </c>
      <c r="BZ62" s="1" t="s">
        <v>472</v>
      </c>
      <c r="CA62" s="1" t="s">
        <v>313</v>
      </c>
      <c r="CB62" s="1" t="s">
        <v>314</v>
      </c>
    </row>
    <row r="63" spans="1:80" ht="34.200000000000003" customHeight="1" x14ac:dyDescent="0.3">
      <c r="A63" s="7" t="s">
        <v>969</v>
      </c>
      <c r="B63" s="8" t="s">
        <v>1354</v>
      </c>
      <c r="C63" s="9" t="s">
        <v>1455</v>
      </c>
      <c r="D63" s="10"/>
      <c r="E63" s="11">
        <v>40858</v>
      </c>
      <c r="F63" s="1" t="s">
        <v>516</v>
      </c>
      <c r="G63" s="1" t="s">
        <v>932</v>
      </c>
      <c r="H63" s="1" t="s">
        <v>932</v>
      </c>
      <c r="I63" s="1" t="s">
        <v>1372</v>
      </c>
      <c r="J63" s="1">
        <v>5</v>
      </c>
      <c r="K63" s="1" t="s">
        <v>138</v>
      </c>
      <c r="L63" s="1" t="s">
        <v>517</v>
      </c>
      <c r="M63" s="1" t="s">
        <v>441</v>
      </c>
      <c r="N63" s="1" t="s">
        <v>366</v>
      </c>
      <c r="O63" s="1" t="s">
        <v>285</v>
      </c>
      <c r="P63" s="1" t="s">
        <v>915</v>
      </c>
      <c r="Q63" s="12" t="s">
        <v>929</v>
      </c>
      <c r="R63" s="12" t="s">
        <v>285</v>
      </c>
      <c r="W63" s="1">
        <v>444</v>
      </c>
      <c r="X63" s="1" t="s">
        <v>1204</v>
      </c>
      <c r="Y63" s="1" t="s">
        <v>194</v>
      </c>
      <c r="Z63" s="1" t="s">
        <v>1205</v>
      </c>
      <c r="AB63" s="1" t="s">
        <v>27</v>
      </c>
      <c r="AE63" s="1" t="s">
        <v>70</v>
      </c>
      <c r="AF63" s="1" t="s">
        <v>246</v>
      </c>
      <c r="AG63" s="1" t="s">
        <v>194</v>
      </c>
      <c r="AL63" s="1" t="s">
        <v>1074</v>
      </c>
      <c r="AP63" s="1" t="s">
        <v>1206</v>
      </c>
      <c r="AQ63" s="1" t="s">
        <v>285</v>
      </c>
      <c r="AR63" s="1" t="s">
        <v>285</v>
      </c>
      <c r="AS63" s="1" t="s">
        <v>200</v>
      </c>
      <c r="AW63" s="1" t="s">
        <v>1325</v>
      </c>
      <c r="AX63" s="1" t="s">
        <v>940</v>
      </c>
      <c r="AY63" s="1" t="s">
        <v>1338</v>
      </c>
      <c r="AZ63" s="1" t="s">
        <v>1207</v>
      </c>
      <c r="BB63" s="1" t="s">
        <v>285</v>
      </c>
      <c r="BD63" s="1">
        <v>9</v>
      </c>
      <c r="BF63" s="1" t="s">
        <v>1208</v>
      </c>
      <c r="BG63" s="1">
        <v>16.7</v>
      </c>
      <c r="BH63" s="1">
        <v>5.7</v>
      </c>
      <c r="BI63" s="1">
        <v>224</v>
      </c>
      <c r="BN63" s="1">
        <v>15.1</v>
      </c>
      <c r="BO63" s="1">
        <v>5.5</v>
      </c>
      <c r="BP63" s="1">
        <v>220</v>
      </c>
      <c r="BT63" s="1">
        <v>0.28560000000000002</v>
      </c>
      <c r="BX63" s="1" t="s">
        <v>433</v>
      </c>
      <c r="BY63" s="1" t="s">
        <v>182</v>
      </c>
    </row>
    <row r="64" spans="1:80" ht="34.200000000000003" customHeight="1" x14ac:dyDescent="0.3">
      <c r="A64" s="7" t="s">
        <v>970</v>
      </c>
      <c r="B64" s="8" t="s">
        <v>1355</v>
      </c>
      <c r="C64" s="9" t="s">
        <v>1455</v>
      </c>
      <c r="D64" s="10"/>
      <c r="E64" s="11">
        <v>40858</v>
      </c>
      <c r="F64" s="1" t="s">
        <v>516</v>
      </c>
      <c r="G64" s="1" t="s">
        <v>932</v>
      </c>
      <c r="H64" s="1" t="s">
        <v>932</v>
      </c>
      <c r="I64" s="1" t="s">
        <v>1372</v>
      </c>
      <c r="J64" s="1">
        <v>5</v>
      </c>
      <c r="K64" s="1" t="s">
        <v>138</v>
      </c>
      <c r="L64" s="1" t="s">
        <v>517</v>
      </c>
      <c r="M64" s="1" t="s">
        <v>441</v>
      </c>
      <c r="N64" s="1" t="s">
        <v>366</v>
      </c>
      <c r="O64" s="1" t="s">
        <v>285</v>
      </c>
      <c r="P64" s="1" t="s">
        <v>915</v>
      </c>
      <c r="Q64" s="12" t="s">
        <v>929</v>
      </c>
      <c r="R64" s="12" t="s">
        <v>285</v>
      </c>
      <c r="T64" s="1" t="s">
        <v>961</v>
      </c>
      <c r="U64" s="1" t="s">
        <v>961</v>
      </c>
      <c r="W64" s="1">
        <v>75</v>
      </c>
      <c r="X64" s="1" t="s">
        <v>962</v>
      </c>
      <c r="Y64" s="1" t="s">
        <v>362</v>
      </c>
      <c r="Z64" s="1" t="s">
        <v>518</v>
      </c>
      <c r="AB64" s="1" t="s">
        <v>27</v>
      </c>
      <c r="AC64" s="1" t="s">
        <v>68</v>
      </c>
      <c r="AD64" s="1" t="s">
        <v>421</v>
      </c>
      <c r="AE64" s="1" t="s">
        <v>776</v>
      </c>
      <c r="AF64" s="1" t="s">
        <v>963</v>
      </c>
      <c r="AG64" s="1" t="s">
        <v>96</v>
      </c>
      <c r="AH64" s="1" t="s">
        <v>285</v>
      </c>
      <c r="AL64" s="1" t="s">
        <v>245</v>
      </c>
      <c r="AM64" s="1" t="s">
        <v>285</v>
      </c>
      <c r="AN64" s="1" t="s">
        <v>385</v>
      </c>
      <c r="AO64" s="1" t="s">
        <v>964</v>
      </c>
      <c r="AP64" s="1" t="s">
        <v>965</v>
      </c>
      <c r="AQ64" s="1" t="s">
        <v>409</v>
      </c>
      <c r="AR64" s="1" t="s">
        <v>446</v>
      </c>
      <c r="AS64" s="1" t="s">
        <v>182</v>
      </c>
      <c r="AT64" s="1" t="s">
        <v>966</v>
      </c>
      <c r="AU64" s="1" t="s">
        <v>966</v>
      </c>
      <c r="AW64" s="1" t="s">
        <v>185</v>
      </c>
      <c r="AX64" s="1" t="s">
        <v>281</v>
      </c>
      <c r="AY64" s="1" t="s">
        <v>1348</v>
      </c>
      <c r="AZ64" s="1" t="s">
        <v>941</v>
      </c>
      <c r="BA64" s="1" t="s">
        <v>285</v>
      </c>
      <c r="BB64" s="19" t="s">
        <v>432</v>
      </c>
      <c r="BC64" s="1" t="s">
        <v>285</v>
      </c>
      <c r="BD64" s="1">
        <v>9</v>
      </c>
      <c r="BF64" s="1" t="s">
        <v>274</v>
      </c>
      <c r="BG64" s="1">
        <v>10</v>
      </c>
      <c r="BH64" s="1">
        <v>2</v>
      </c>
      <c r="BI64" s="1">
        <v>29</v>
      </c>
      <c r="BN64" s="1">
        <v>9.15</v>
      </c>
      <c r="BO64" s="1">
        <v>2</v>
      </c>
      <c r="BP64" s="1">
        <v>30</v>
      </c>
      <c r="BT64" s="1">
        <v>0.42</v>
      </c>
      <c r="BW64" s="1" t="s">
        <v>967</v>
      </c>
      <c r="BX64" s="1" t="s">
        <v>433</v>
      </c>
      <c r="BY64" s="1" t="s">
        <v>182</v>
      </c>
      <c r="BZ64" s="1" t="s">
        <v>472</v>
      </c>
      <c r="CA64" s="1" t="s">
        <v>968</v>
      </c>
      <c r="CB64" s="1" t="s">
        <v>968</v>
      </c>
    </row>
    <row r="65" spans="1:80" ht="34.200000000000003" customHeight="1" x14ac:dyDescent="0.3">
      <c r="A65" s="7" t="s">
        <v>667</v>
      </c>
      <c r="B65" s="8" t="s">
        <v>1483</v>
      </c>
      <c r="C65" s="9" t="s">
        <v>1482</v>
      </c>
      <c r="D65" s="10"/>
      <c r="E65" s="11">
        <v>40858</v>
      </c>
      <c r="F65" s="1" t="s">
        <v>208</v>
      </c>
      <c r="G65" s="1" t="s">
        <v>934</v>
      </c>
      <c r="H65" s="1" t="s">
        <v>934</v>
      </c>
      <c r="I65" s="1" t="s">
        <v>1374</v>
      </c>
      <c r="J65" s="1">
        <v>3</v>
      </c>
      <c r="K65" s="1" t="s">
        <v>149</v>
      </c>
      <c r="L65" s="1" t="s">
        <v>707</v>
      </c>
      <c r="M65" s="1" t="s">
        <v>441</v>
      </c>
      <c r="N65" s="1" t="s">
        <v>366</v>
      </c>
      <c r="O65" s="1" t="s">
        <v>433</v>
      </c>
      <c r="P65" s="1" t="s">
        <v>915</v>
      </c>
      <c r="Q65" s="12" t="s">
        <v>929</v>
      </c>
      <c r="R65" s="12" t="s">
        <v>432</v>
      </c>
      <c r="T65" s="1" t="s">
        <v>961</v>
      </c>
      <c r="U65" s="1" t="s">
        <v>961</v>
      </c>
      <c r="W65" s="1">
        <v>39</v>
      </c>
      <c r="X65" s="1" t="s">
        <v>972</v>
      </c>
      <c r="Y65" s="1" t="s">
        <v>362</v>
      </c>
      <c r="Z65" s="1" t="s">
        <v>518</v>
      </c>
      <c r="AB65" s="1" t="s">
        <v>27</v>
      </c>
      <c r="AC65" s="1" t="s">
        <v>68</v>
      </c>
      <c r="AD65" s="1" t="s">
        <v>421</v>
      </c>
      <c r="AE65" s="1" t="s">
        <v>776</v>
      </c>
      <c r="AF65" s="1" t="s">
        <v>963</v>
      </c>
      <c r="AG65" s="1" t="s">
        <v>96</v>
      </c>
      <c r="AH65" s="1" t="s">
        <v>285</v>
      </c>
      <c r="AL65" s="1" t="s">
        <v>245</v>
      </c>
      <c r="AM65" s="1" t="s">
        <v>285</v>
      </c>
      <c r="AN65" s="1" t="s">
        <v>385</v>
      </c>
      <c r="AO65" s="1" t="s">
        <v>964</v>
      </c>
      <c r="AP65" s="1" t="s">
        <v>965</v>
      </c>
      <c r="AQ65" s="1" t="s">
        <v>409</v>
      </c>
      <c r="AR65" s="1" t="s">
        <v>446</v>
      </c>
      <c r="AS65" s="1" t="s">
        <v>182</v>
      </c>
      <c r="AT65" s="1" t="s">
        <v>966</v>
      </c>
      <c r="AU65" s="1" t="s">
        <v>966</v>
      </c>
      <c r="AW65" s="1" t="s">
        <v>185</v>
      </c>
      <c r="AX65" s="1" t="s">
        <v>281</v>
      </c>
      <c r="AY65" s="1" t="s">
        <v>1348</v>
      </c>
      <c r="AZ65" s="1" t="s">
        <v>941</v>
      </c>
      <c r="BA65" s="1" t="s">
        <v>285</v>
      </c>
      <c r="BB65" s="19" t="s">
        <v>432</v>
      </c>
      <c r="BC65" s="1" t="s">
        <v>285</v>
      </c>
      <c r="BD65" s="1">
        <v>9</v>
      </c>
      <c r="BF65" s="1" t="s">
        <v>274</v>
      </c>
      <c r="BG65" s="1">
        <v>10</v>
      </c>
      <c r="BH65" s="1">
        <v>2</v>
      </c>
      <c r="BI65" s="1">
        <v>29</v>
      </c>
      <c r="BN65" s="1">
        <v>9.43</v>
      </c>
      <c r="BO65" s="1">
        <v>2</v>
      </c>
      <c r="BP65" s="1">
        <v>30</v>
      </c>
      <c r="BT65" s="1">
        <v>0.28000000000000003</v>
      </c>
      <c r="BW65" s="1" t="s">
        <v>973</v>
      </c>
      <c r="BX65" s="1" t="s">
        <v>432</v>
      </c>
      <c r="BY65" s="1" t="s">
        <v>182</v>
      </c>
      <c r="BZ65" s="1" t="s">
        <v>472</v>
      </c>
      <c r="CA65" s="1" t="s">
        <v>968</v>
      </c>
      <c r="CB65" s="1" t="s">
        <v>968</v>
      </c>
    </row>
    <row r="66" spans="1:80" ht="34.200000000000003" customHeight="1" x14ac:dyDescent="0.3">
      <c r="A66" s="7" t="s">
        <v>960</v>
      </c>
      <c r="B66" s="8" t="s">
        <v>1483</v>
      </c>
      <c r="C66" s="9" t="s">
        <v>1482</v>
      </c>
      <c r="D66" s="10"/>
      <c r="E66" s="11">
        <v>40858</v>
      </c>
      <c r="F66" s="1" t="s">
        <v>208</v>
      </c>
      <c r="G66" s="1" t="s">
        <v>934</v>
      </c>
      <c r="H66" s="1" t="s">
        <v>934</v>
      </c>
      <c r="I66" s="1" t="s">
        <v>1374</v>
      </c>
      <c r="J66" s="1">
        <v>3</v>
      </c>
      <c r="K66" s="1" t="s">
        <v>149</v>
      </c>
      <c r="L66" s="1" t="s">
        <v>707</v>
      </c>
      <c r="M66" s="1" t="s">
        <v>441</v>
      </c>
      <c r="N66" s="1" t="s">
        <v>366</v>
      </c>
      <c r="O66" s="1" t="s">
        <v>433</v>
      </c>
      <c r="P66" s="1" t="s">
        <v>915</v>
      </c>
      <c r="Q66" s="12" t="s">
        <v>929</v>
      </c>
      <c r="R66" s="12" t="s">
        <v>432</v>
      </c>
      <c r="T66" s="1" t="s">
        <v>961</v>
      </c>
      <c r="U66" s="1" t="s">
        <v>961</v>
      </c>
      <c r="W66" s="1">
        <v>35</v>
      </c>
      <c r="X66" s="1" t="s">
        <v>971</v>
      </c>
      <c r="Y66" s="1" t="s">
        <v>362</v>
      </c>
      <c r="Z66" s="1" t="s">
        <v>518</v>
      </c>
      <c r="AB66" s="1" t="s">
        <v>27</v>
      </c>
      <c r="AC66" s="1" t="s">
        <v>68</v>
      </c>
      <c r="AD66" s="1" t="s">
        <v>421</v>
      </c>
      <c r="AE66" s="1" t="s">
        <v>776</v>
      </c>
      <c r="AF66" s="1" t="s">
        <v>963</v>
      </c>
      <c r="AG66" s="1" t="s">
        <v>96</v>
      </c>
      <c r="AH66" s="1" t="s">
        <v>285</v>
      </c>
      <c r="AL66" s="1" t="s">
        <v>245</v>
      </c>
      <c r="AM66" s="1" t="s">
        <v>285</v>
      </c>
      <c r="AN66" s="1" t="s">
        <v>385</v>
      </c>
      <c r="AO66" s="1" t="s">
        <v>964</v>
      </c>
      <c r="AP66" s="1" t="s">
        <v>965</v>
      </c>
      <c r="AQ66" s="1" t="s">
        <v>409</v>
      </c>
      <c r="AR66" s="1" t="s">
        <v>446</v>
      </c>
      <c r="AS66" s="1" t="s">
        <v>182</v>
      </c>
      <c r="AT66" s="1" t="s">
        <v>966</v>
      </c>
      <c r="AU66" s="1" t="s">
        <v>966</v>
      </c>
      <c r="AW66" s="1" t="s">
        <v>185</v>
      </c>
      <c r="AX66" s="1" t="s">
        <v>281</v>
      </c>
      <c r="AY66" s="1" t="s">
        <v>1348</v>
      </c>
      <c r="AZ66" s="1" t="s">
        <v>941</v>
      </c>
      <c r="BA66" s="1" t="s">
        <v>285</v>
      </c>
      <c r="BB66" s="19" t="s">
        <v>432</v>
      </c>
      <c r="BC66" s="1" t="s">
        <v>285</v>
      </c>
      <c r="BD66" s="1">
        <v>9</v>
      </c>
      <c r="BF66" s="1" t="s">
        <v>274</v>
      </c>
      <c r="BG66" s="1">
        <v>10</v>
      </c>
      <c r="BH66" s="1">
        <v>2</v>
      </c>
      <c r="BI66" s="1">
        <v>30</v>
      </c>
      <c r="BN66" s="1">
        <v>8.91</v>
      </c>
      <c r="BO66" s="1">
        <v>2</v>
      </c>
      <c r="BP66" s="1">
        <v>30</v>
      </c>
      <c r="BT66" s="1">
        <v>0.54</v>
      </c>
      <c r="BW66" s="1" t="s">
        <v>973</v>
      </c>
      <c r="BX66" s="1" t="s">
        <v>432</v>
      </c>
      <c r="BY66" s="1" t="s">
        <v>182</v>
      </c>
      <c r="BZ66" s="1" t="s">
        <v>472</v>
      </c>
      <c r="CA66" s="1" t="s">
        <v>968</v>
      </c>
      <c r="CB66" s="1" t="s">
        <v>968</v>
      </c>
    </row>
    <row r="67" spans="1:80" ht="34.200000000000003" customHeight="1" x14ac:dyDescent="0.3">
      <c r="A67" s="1" t="s">
        <v>1301</v>
      </c>
      <c r="B67" s="13" t="s">
        <v>1192</v>
      </c>
      <c r="C67" s="14" t="s">
        <v>1456</v>
      </c>
      <c r="D67" s="10"/>
      <c r="E67" s="11">
        <v>41574</v>
      </c>
      <c r="F67" s="1" t="s">
        <v>1193</v>
      </c>
      <c r="H67" s="1" t="s">
        <v>934</v>
      </c>
      <c r="I67" s="1" t="s">
        <v>1375</v>
      </c>
      <c r="J67" s="1">
        <v>1</v>
      </c>
      <c r="K67" s="1" t="s">
        <v>1141</v>
      </c>
      <c r="L67" s="1" t="s">
        <v>1194</v>
      </c>
      <c r="M67" s="1" t="s">
        <v>441</v>
      </c>
      <c r="N67" s="1" t="s">
        <v>366</v>
      </c>
      <c r="O67" s="1" t="s">
        <v>371</v>
      </c>
      <c r="Q67" s="1" t="s">
        <v>111</v>
      </c>
      <c r="R67" s="1" t="s">
        <v>371</v>
      </c>
      <c r="W67" s="1">
        <v>699</v>
      </c>
      <c r="X67" s="1" t="s">
        <v>683</v>
      </c>
      <c r="Y67" s="1" t="s">
        <v>362</v>
      </c>
      <c r="Z67" s="1" t="s">
        <v>1195</v>
      </c>
      <c r="AB67" s="1" t="s">
        <v>359</v>
      </c>
      <c r="AE67" s="1" t="s">
        <v>70</v>
      </c>
      <c r="AF67" s="1" t="s">
        <v>1196</v>
      </c>
      <c r="AG67" s="1" t="s">
        <v>1197</v>
      </c>
      <c r="AL67" s="1" t="s">
        <v>1074</v>
      </c>
      <c r="AP67" s="1" t="s">
        <v>1198</v>
      </c>
      <c r="AQ67" s="1" t="s">
        <v>285</v>
      </c>
      <c r="AR67" s="1">
        <f>1640-699</f>
        <v>941</v>
      </c>
      <c r="AS67" s="1" t="s">
        <v>200</v>
      </c>
      <c r="AW67" s="1" t="s">
        <v>1199</v>
      </c>
      <c r="AX67" s="1" t="s">
        <v>940</v>
      </c>
      <c r="AY67" s="1" t="s">
        <v>1338</v>
      </c>
      <c r="AZ67" s="1" t="s">
        <v>1200</v>
      </c>
      <c r="BB67" s="1" t="s">
        <v>182</v>
      </c>
      <c r="BD67" s="1">
        <v>9</v>
      </c>
      <c r="BF67" s="1" t="s">
        <v>1169</v>
      </c>
      <c r="BG67" s="1">
        <v>8</v>
      </c>
      <c r="BH67" s="1">
        <v>2</v>
      </c>
      <c r="BI67" s="1">
        <v>348</v>
      </c>
      <c r="BN67" s="1">
        <v>8.3800000000000008</v>
      </c>
      <c r="BO67" s="1">
        <v>2</v>
      </c>
      <c r="BP67" s="1">
        <v>351</v>
      </c>
      <c r="BT67" s="1">
        <v>-0.19</v>
      </c>
      <c r="BV67" s="1">
        <v>-0.19</v>
      </c>
      <c r="BX67" s="1" t="s">
        <v>433</v>
      </c>
      <c r="BY67" s="1" t="s">
        <v>200</v>
      </c>
    </row>
    <row r="68" spans="1:80" ht="34.200000000000003" customHeight="1" x14ac:dyDescent="0.3">
      <c r="A68" s="7" t="s">
        <v>760</v>
      </c>
      <c r="B68" s="8" t="s">
        <v>1407</v>
      </c>
      <c r="C68" s="9" t="s">
        <v>1406</v>
      </c>
      <c r="D68" s="27">
        <v>1</v>
      </c>
      <c r="E68" s="11">
        <v>40858</v>
      </c>
      <c r="F68" s="1" t="s">
        <v>265</v>
      </c>
      <c r="G68" s="1" t="s">
        <v>934</v>
      </c>
      <c r="H68" s="1" t="s">
        <v>934</v>
      </c>
      <c r="I68" s="1" t="s">
        <v>1375</v>
      </c>
      <c r="J68" s="1">
        <v>1</v>
      </c>
      <c r="K68" s="1" t="s">
        <v>138</v>
      </c>
      <c r="L68" s="1" t="s">
        <v>707</v>
      </c>
      <c r="M68" s="1" t="s">
        <v>441</v>
      </c>
      <c r="N68" s="1" t="s">
        <v>366</v>
      </c>
      <c r="O68" s="1" t="s">
        <v>371</v>
      </c>
      <c r="P68" s="1" t="s">
        <v>912</v>
      </c>
      <c r="Q68" s="12" t="s">
        <v>148</v>
      </c>
      <c r="R68" s="12" t="s">
        <v>433</v>
      </c>
      <c r="T68" s="1" t="s">
        <v>266</v>
      </c>
      <c r="U68" s="1" t="s">
        <v>194</v>
      </c>
      <c r="W68" s="1">
        <v>40</v>
      </c>
      <c r="X68" s="1" t="s">
        <v>230</v>
      </c>
      <c r="Y68" s="1" t="s">
        <v>472</v>
      </c>
      <c r="Z68" s="1" t="s">
        <v>267</v>
      </c>
      <c r="AB68" s="1" t="s">
        <v>462</v>
      </c>
      <c r="AC68" s="1" t="s">
        <v>68</v>
      </c>
      <c r="AD68" s="1" t="s">
        <v>421</v>
      </c>
      <c r="AE68" s="1" t="s">
        <v>70</v>
      </c>
      <c r="AF68" s="1" t="s">
        <v>268</v>
      </c>
      <c r="AG68" s="1" t="s">
        <v>96</v>
      </c>
      <c r="AH68" s="1" t="s">
        <v>270</v>
      </c>
      <c r="AL68" s="1" t="s">
        <v>97</v>
      </c>
      <c r="AM68" s="1" t="s">
        <v>194</v>
      </c>
      <c r="AN68" s="1" t="s">
        <v>269</v>
      </c>
      <c r="AO68" s="1" t="s">
        <v>194</v>
      </c>
      <c r="AP68" s="1" t="s">
        <v>271</v>
      </c>
      <c r="AQ68" s="1" t="s">
        <v>271</v>
      </c>
      <c r="AR68" s="1" t="s">
        <v>68</v>
      </c>
      <c r="AS68" s="1" t="s">
        <v>461</v>
      </c>
      <c r="AT68" s="1" t="s">
        <v>486</v>
      </c>
      <c r="AU68" s="1" t="s">
        <v>432</v>
      </c>
      <c r="AW68" s="1" t="s">
        <v>428</v>
      </c>
      <c r="AX68" s="1" t="s">
        <v>281</v>
      </c>
      <c r="AY68" s="1" t="s">
        <v>1315</v>
      </c>
      <c r="AZ68" s="1" t="s">
        <v>944</v>
      </c>
      <c r="BA68" s="1" t="s">
        <v>273</v>
      </c>
      <c r="BB68" s="16" t="s">
        <v>432</v>
      </c>
      <c r="BC68" s="1" t="s">
        <v>273</v>
      </c>
      <c r="BD68" s="1">
        <v>0</v>
      </c>
      <c r="BF68" s="1" t="s">
        <v>274</v>
      </c>
      <c r="BG68" s="1">
        <v>0.43</v>
      </c>
      <c r="BH68" s="1">
        <v>0.1</v>
      </c>
      <c r="BI68" s="1">
        <v>20</v>
      </c>
      <c r="BN68" s="1">
        <v>0.35</v>
      </c>
      <c r="BO68" s="1">
        <v>0.1</v>
      </c>
      <c r="BP68" s="1">
        <v>20</v>
      </c>
      <c r="BT68" s="1">
        <v>0.78400000000000003</v>
      </c>
      <c r="BV68" s="1" t="s">
        <v>275</v>
      </c>
      <c r="BX68" s="1" t="s">
        <v>433</v>
      </c>
      <c r="BY68" s="1" t="s">
        <v>461</v>
      </c>
      <c r="BZ68" s="1" t="s">
        <v>472</v>
      </c>
      <c r="CA68" s="1" t="s">
        <v>277</v>
      </c>
      <c r="CB68" s="1" t="s">
        <v>276</v>
      </c>
    </row>
    <row r="69" spans="1:80" ht="34.200000000000003" customHeight="1" x14ac:dyDescent="0.3">
      <c r="A69" s="1" t="s">
        <v>1039</v>
      </c>
      <c r="B69" s="13" t="s">
        <v>107</v>
      </c>
      <c r="C69" s="14" t="s">
        <v>1457</v>
      </c>
      <c r="D69" s="10"/>
      <c r="E69" s="11">
        <v>41572</v>
      </c>
      <c r="F69" s="1" t="s">
        <v>109</v>
      </c>
      <c r="H69" s="1" t="s">
        <v>933</v>
      </c>
      <c r="I69" s="1" t="s">
        <v>1373</v>
      </c>
      <c r="J69" s="1">
        <v>4</v>
      </c>
      <c r="K69" s="1" t="s">
        <v>150</v>
      </c>
      <c r="L69" s="1" t="s">
        <v>38</v>
      </c>
      <c r="M69" s="1" t="s">
        <v>154</v>
      </c>
      <c r="N69" s="1" t="s">
        <v>303</v>
      </c>
      <c r="O69" s="1" t="s">
        <v>110</v>
      </c>
      <c r="Q69" s="1" t="s">
        <v>111</v>
      </c>
      <c r="R69" s="1" t="s">
        <v>194</v>
      </c>
      <c r="W69" s="1">
        <v>139</v>
      </c>
      <c r="X69" s="1" t="s">
        <v>230</v>
      </c>
      <c r="Y69" s="1" t="s">
        <v>200</v>
      </c>
      <c r="Z69" s="1" t="s">
        <v>113</v>
      </c>
      <c r="AB69" s="1" t="s">
        <v>27</v>
      </c>
      <c r="AE69" s="1" t="s">
        <v>70</v>
      </c>
      <c r="AF69" s="1" t="s">
        <v>112</v>
      </c>
      <c r="AG69" s="1" t="s">
        <v>98</v>
      </c>
      <c r="AL69" s="1" t="s">
        <v>114</v>
      </c>
      <c r="AP69" s="1" t="s">
        <v>115</v>
      </c>
      <c r="AQ69" s="1" t="s">
        <v>115</v>
      </c>
      <c r="AR69" s="1">
        <v>0</v>
      </c>
      <c r="AS69" s="1" t="s">
        <v>182</v>
      </c>
      <c r="AW69" s="1" t="s">
        <v>331</v>
      </c>
      <c r="AX69" s="1" t="s">
        <v>116</v>
      </c>
      <c r="AY69" s="1" t="s">
        <v>430</v>
      </c>
      <c r="AZ69" s="1" t="s">
        <v>431</v>
      </c>
      <c r="BB69" s="1" t="s">
        <v>432</v>
      </c>
      <c r="BD69" s="1">
        <v>0</v>
      </c>
      <c r="BF69" s="1" t="s">
        <v>117</v>
      </c>
      <c r="BG69" s="1">
        <v>11.8</v>
      </c>
      <c r="BH69" s="1">
        <v>19.5</v>
      </c>
      <c r="BI69" s="1">
        <v>71</v>
      </c>
      <c r="BN69" s="1">
        <v>6.1</v>
      </c>
      <c r="BO69" s="1">
        <v>15.9</v>
      </c>
      <c r="BP69" s="1">
        <v>68</v>
      </c>
      <c r="BT69" s="1">
        <v>0.31969999999999998</v>
      </c>
      <c r="BW69" s="1" t="s">
        <v>118</v>
      </c>
      <c r="BX69" s="1" t="s">
        <v>433</v>
      </c>
      <c r="BY69" s="1" t="s">
        <v>200</v>
      </c>
    </row>
    <row r="70" spans="1:80" ht="34.200000000000003" customHeight="1" x14ac:dyDescent="0.3">
      <c r="A70" s="7" t="s">
        <v>794</v>
      </c>
      <c r="B70" s="8" t="s">
        <v>795</v>
      </c>
      <c r="C70" s="9" t="s">
        <v>1458</v>
      </c>
      <c r="D70" s="10"/>
      <c r="E70" s="11">
        <v>40858</v>
      </c>
      <c r="F70" s="1" t="s">
        <v>976</v>
      </c>
      <c r="G70" s="1" t="s">
        <v>932</v>
      </c>
      <c r="H70" s="1" t="s">
        <v>932</v>
      </c>
      <c r="I70" s="1" t="s">
        <v>1372</v>
      </c>
      <c r="J70" s="1">
        <v>5</v>
      </c>
      <c r="K70" s="1" t="s">
        <v>101</v>
      </c>
      <c r="L70" s="1" t="s">
        <v>957</v>
      </c>
      <c r="M70" s="1" t="s">
        <v>441</v>
      </c>
      <c r="N70" s="1" t="s">
        <v>366</v>
      </c>
      <c r="O70" s="1" t="s">
        <v>796</v>
      </c>
      <c r="P70" s="1" t="s">
        <v>921</v>
      </c>
      <c r="Q70" s="12" t="s">
        <v>194</v>
      </c>
      <c r="R70" s="1" t="s">
        <v>194</v>
      </c>
      <c r="T70" s="1" t="s">
        <v>797</v>
      </c>
      <c r="U70" s="1" t="s">
        <v>798</v>
      </c>
      <c r="W70" s="1">
        <v>25</v>
      </c>
      <c r="X70" s="1" t="s">
        <v>230</v>
      </c>
      <c r="Y70" s="1" t="s">
        <v>461</v>
      </c>
      <c r="Z70" s="1" t="s">
        <v>799</v>
      </c>
      <c r="AB70" s="1" t="s">
        <v>462</v>
      </c>
      <c r="AC70" s="1" t="s">
        <v>446</v>
      </c>
      <c r="AD70" s="1" t="s">
        <v>421</v>
      </c>
      <c r="AE70" s="1" t="s">
        <v>776</v>
      </c>
      <c r="AF70" s="1" t="s">
        <v>803</v>
      </c>
      <c r="AG70" s="1" t="s">
        <v>96</v>
      </c>
      <c r="AH70" s="1" t="s">
        <v>1004</v>
      </c>
      <c r="AL70" s="1" t="s">
        <v>114</v>
      </c>
      <c r="AM70" s="1" t="s">
        <v>1003</v>
      </c>
      <c r="AN70" s="1" t="s">
        <v>801</v>
      </c>
      <c r="AO70" s="1" t="s">
        <v>800</v>
      </c>
      <c r="AP70" s="1" t="s">
        <v>802</v>
      </c>
      <c r="AQ70" s="1" t="s">
        <v>529</v>
      </c>
      <c r="AR70" s="1">
        <v>10</v>
      </c>
      <c r="AS70" s="1" t="s">
        <v>182</v>
      </c>
      <c r="AT70" s="1" t="s">
        <v>285</v>
      </c>
      <c r="AU70" s="1" t="s">
        <v>285</v>
      </c>
      <c r="AW70" s="1" t="s">
        <v>272</v>
      </c>
      <c r="AX70" s="1" t="s">
        <v>954</v>
      </c>
      <c r="AY70" s="1" t="s">
        <v>1315</v>
      </c>
      <c r="AZ70" s="1" t="s">
        <v>431</v>
      </c>
      <c r="BA70" s="1" t="s">
        <v>585</v>
      </c>
      <c r="BB70" s="1" t="s">
        <v>432</v>
      </c>
      <c r="BC70" s="1" t="s">
        <v>585</v>
      </c>
      <c r="BD70" s="1">
        <v>0</v>
      </c>
      <c r="BF70" s="1" t="s">
        <v>274</v>
      </c>
      <c r="BG70" s="1">
        <v>0.57999999999999996</v>
      </c>
      <c r="BH70" s="1">
        <v>7.0000000000000007E-2</v>
      </c>
      <c r="BI70" s="1">
        <v>13</v>
      </c>
      <c r="BN70" s="1">
        <v>0.55000000000000004</v>
      </c>
      <c r="BO70" s="1">
        <v>7.0000000000000007E-2</v>
      </c>
      <c r="BP70" s="1">
        <v>12</v>
      </c>
      <c r="BT70" s="1">
        <v>0.42859999999999998</v>
      </c>
      <c r="BX70" s="1" t="s">
        <v>432</v>
      </c>
      <c r="BY70" s="1" t="s">
        <v>182</v>
      </c>
      <c r="BZ70" s="1" t="s">
        <v>472</v>
      </c>
      <c r="CA70" s="1" t="s">
        <v>1005</v>
      </c>
      <c r="CB70" s="1" t="s">
        <v>586</v>
      </c>
    </row>
    <row r="71" spans="1:80" ht="34.200000000000003" customHeight="1" x14ac:dyDescent="0.3">
      <c r="A71" s="7" t="s">
        <v>587</v>
      </c>
      <c r="B71" s="8" t="s">
        <v>795</v>
      </c>
      <c r="C71" s="9" t="s">
        <v>1458</v>
      </c>
      <c r="D71" s="10"/>
      <c r="E71" s="11">
        <v>40858</v>
      </c>
      <c r="F71" s="1" t="s">
        <v>976</v>
      </c>
      <c r="G71" s="1" t="s">
        <v>932</v>
      </c>
      <c r="H71" s="1" t="s">
        <v>932</v>
      </c>
      <c r="I71" s="1" t="s">
        <v>1372</v>
      </c>
      <c r="J71" s="1">
        <v>5</v>
      </c>
      <c r="K71" s="1" t="s">
        <v>149</v>
      </c>
      <c r="L71" s="1" t="s">
        <v>957</v>
      </c>
      <c r="M71" s="1" t="s">
        <v>441</v>
      </c>
      <c r="N71" s="1" t="s">
        <v>366</v>
      </c>
      <c r="O71" s="1" t="s">
        <v>796</v>
      </c>
      <c r="P71" s="1" t="s">
        <v>921</v>
      </c>
      <c r="Q71" s="12" t="s">
        <v>194</v>
      </c>
      <c r="R71" s="1" t="s">
        <v>194</v>
      </c>
      <c r="T71" s="1" t="s">
        <v>797</v>
      </c>
      <c r="U71" s="1" t="s">
        <v>798</v>
      </c>
      <c r="W71" s="1">
        <v>70</v>
      </c>
      <c r="X71" s="1" t="s">
        <v>230</v>
      </c>
      <c r="Y71" s="1" t="s">
        <v>461</v>
      </c>
      <c r="Z71" s="1" t="s">
        <v>799</v>
      </c>
      <c r="AB71" s="1" t="s">
        <v>27</v>
      </c>
      <c r="AC71" s="1" t="s">
        <v>446</v>
      </c>
      <c r="AD71" s="1" t="s">
        <v>421</v>
      </c>
      <c r="AE71" s="1" t="s">
        <v>776</v>
      </c>
      <c r="AF71" s="1" t="s">
        <v>803</v>
      </c>
      <c r="AG71" s="1" t="s">
        <v>96</v>
      </c>
      <c r="AH71" s="1" t="s">
        <v>1004</v>
      </c>
      <c r="AL71" s="1" t="s">
        <v>114</v>
      </c>
      <c r="AM71" s="1" t="s">
        <v>1003</v>
      </c>
      <c r="AN71" s="1" t="s">
        <v>801</v>
      </c>
      <c r="AO71" s="1" t="s">
        <v>800</v>
      </c>
      <c r="AP71" s="1" t="s">
        <v>576</v>
      </c>
      <c r="AQ71" s="1" t="s">
        <v>151</v>
      </c>
      <c r="AR71" s="1">
        <v>15</v>
      </c>
      <c r="AS71" s="1" t="s">
        <v>182</v>
      </c>
      <c r="AT71" s="1" t="s">
        <v>285</v>
      </c>
      <c r="AU71" s="1" t="s">
        <v>285</v>
      </c>
      <c r="AW71" s="1" t="s">
        <v>272</v>
      </c>
      <c r="AX71" s="1" t="s">
        <v>954</v>
      </c>
      <c r="AY71" s="1" t="s">
        <v>1315</v>
      </c>
      <c r="AZ71" s="1" t="s">
        <v>431</v>
      </c>
      <c r="BA71" s="1" t="s">
        <v>585</v>
      </c>
      <c r="BB71" s="1" t="s">
        <v>432</v>
      </c>
      <c r="BC71" s="1" t="s">
        <v>585</v>
      </c>
      <c r="BD71" s="1">
        <v>0</v>
      </c>
      <c r="BF71" s="1" t="s">
        <v>274</v>
      </c>
      <c r="BG71" s="1">
        <v>0.63</v>
      </c>
      <c r="BH71" s="1">
        <v>0.09</v>
      </c>
      <c r="BI71" s="1">
        <v>34</v>
      </c>
      <c r="BN71" s="1">
        <v>0.64</v>
      </c>
      <c r="BO71" s="1">
        <v>0.09</v>
      </c>
      <c r="BP71" s="1">
        <v>36</v>
      </c>
      <c r="BT71" s="1">
        <v>-0.1111</v>
      </c>
      <c r="BX71" s="1" t="s">
        <v>432</v>
      </c>
      <c r="BY71" s="1" t="s">
        <v>182</v>
      </c>
      <c r="BZ71" s="1" t="s">
        <v>472</v>
      </c>
      <c r="CA71" s="1" t="s">
        <v>1005</v>
      </c>
      <c r="CB71" s="1" t="s">
        <v>586</v>
      </c>
    </row>
    <row r="72" spans="1:80" ht="34.200000000000003" customHeight="1" x14ac:dyDescent="0.3">
      <c r="A72" s="7" t="s">
        <v>701</v>
      </c>
      <c r="B72" s="8" t="s">
        <v>702</v>
      </c>
      <c r="C72" s="9" t="s">
        <v>1459</v>
      </c>
      <c r="D72" s="10"/>
      <c r="E72" s="11">
        <v>40858</v>
      </c>
      <c r="F72" s="1" t="s">
        <v>299</v>
      </c>
      <c r="G72" s="1" t="s">
        <v>934</v>
      </c>
      <c r="H72" s="1" t="s">
        <v>934</v>
      </c>
      <c r="I72" s="1" t="s">
        <v>1375</v>
      </c>
      <c r="J72" s="1">
        <v>1</v>
      </c>
      <c r="K72" s="1" t="s">
        <v>138</v>
      </c>
      <c r="L72" s="1" t="s">
        <v>290</v>
      </c>
      <c r="M72" s="1" t="s">
        <v>441</v>
      </c>
      <c r="N72" s="1" t="s">
        <v>366</v>
      </c>
      <c r="O72" s="1" t="s">
        <v>371</v>
      </c>
      <c r="P72" s="1" t="s">
        <v>915</v>
      </c>
      <c r="Q72" s="12" t="s">
        <v>929</v>
      </c>
      <c r="R72" s="12" t="s">
        <v>285</v>
      </c>
      <c r="T72" s="1" t="s">
        <v>300</v>
      </c>
      <c r="U72" s="1" t="s">
        <v>194</v>
      </c>
      <c r="W72" s="1">
        <v>34</v>
      </c>
      <c r="X72" s="1" t="s">
        <v>291</v>
      </c>
      <c r="Y72" s="1" t="s">
        <v>461</v>
      </c>
      <c r="Z72" s="1" t="s">
        <v>292</v>
      </c>
      <c r="AB72" s="1" t="s">
        <v>462</v>
      </c>
      <c r="AC72" s="1" t="s">
        <v>68</v>
      </c>
      <c r="AD72" s="1" t="s">
        <v>421</v>
      </c>
      <c r="AE72" s="1" t="s">
        <v>70</v>
      </c>
      <c r="AF72" s="1" t="s">
        <v>293</v>
      </c>
      <c r="AG72" s="1" t="s">
        <v>94</v>
      </c>
      <c r="AH72" s="1" t="s">
        <v>194</v>
      </c>
      <c r="AL72" s="1" t="s">
        <v>97</v>
      </c>
      <c r="AM72" s="1" t="s">
        <v>298</v>
      </c>
      <c r="AN72" s="1" t="s">
        <v>294</v>
      </c>
      <c r="AO72" s="1" t="s">
        <v>295</v>
      </c>
      <c r="AP72" s="1" t="s">
        <v>296</v>
      </c>
      <c r="AQ72" s="1" t="s">
        <v>297</v>
      </c>
      <c r="AR72" s="1">
        <v>4</v>
      </c>
      <c r="AS72" s="1" t="s">
        <v>461</v>
      </c>
      <c r="AT72" s="1" t="s">
        <v>245</v>
      </c>
      <c r="AU72" s="1" t="s">
        <v>432</v>
      </c>
      <c r="AW72" s="1" t="s">
        <v>428</v>
      </c>
      <c r="AX72" s="1" t="s">
        <v>281</v>
      </c>
      <c r="AY72" s="1" t="s">
        <v>1338</v>
      </c>
      <c r="AZ72" s="1" t="s">
        <v>941</v>
      </c>
      <c r="BA72" s="1" t="s">
        <v>432</v>
      </c>
      <c r="BB72" s="1" t="s">
        <v>432</v>
      </c>
      <c r="BC72" s="1" t="s">
        <v>432</v>
      </c>
      <c r="BD72" s="1">
        <v>0</v>
      </c>
      <c r="BF72" s="1" t="s">
        <v>274</v>
      </c>
      <c r="BG72" s="1">
        <v>0.5</v>
      </c>
      <c r="BH72" s="1">
        <v>1.9</v>
      </c>
      <c r="BI72" s="1">
        <v>17</v>
      </c>
      <c r="BN72" s="1">
        <v>0.2</v>
      </c>
      <c r="BO72" s="1">
        <v>1.9</v>
      </c>
      <c r="BP72" s="1">
        <v>17</v>
      </c>
      <c r="BS72" s="1" t="s">
        <v>363</v>
      </c>
      <c r="BT72" s="1">
        <v>0.154</v>
      </c>
      <c r="BV72" s="1">
        <v>0.19</v>
      </c>
      <c r="BW72" s="1" t="s">
        <v>893</v>
      </c>
      <c r="BX72" s="1" t="s">
        <v>432</v>
      </c>
      <c r="BY72" s="1" t="s">
        <v>461</v>
      </c>
      <c r="BZ72" s="1" t="s">
        <v>472</v>
      </c>
      <c r="CA72" s="1" t="s">
        <v>301</v>
      </c>
      <c r="CB72" s="1" t="s">
        <v>302</v>
      </c>
    </row>
    <row r="73" spans="1:80" ht="34.200000000000003" customHeight="1" x14ac:dyDescent="0.3">
      <c r="A73" s="1" t="s">
        <v>1308</v>
      </c>
      <c r="B73" s="13" t="s">
        <v>1243</v>
      </c>
      <c r="C73" s="14" t="s">
        <v>1460</v>
      </c>
      <c r="D73" s="10"/>
      <c r="E73" s="11">
        <v>41575</v>
      </c>
      <c r="F73" s="1" t="s">
        <v>1244</v>
      </c>
      <c r="H73" s="1" t="s">
        <v>1237</v>
      </c>
      <c r="I73" s="1" t="s">
        <v>1375</v>
      </c>
      <c r="J73" s="1">
        <v>1</v>
      </c>
      <c r="K73" s="1" t="s">
        <v>1067</v>
      </c>
      <c r="L73" s="1" t="s">
        <v>198</v>
      </c>
      <c r="M73" s="1" t="s">
        <v>441</v>
      </c>
      <c r="N73" s="1" t="s">
        <v>366</v>
      </c>
      <c r="O73" s="1" t="s">
        <v>433</v>
      </c>
      <c r="Q73" s="1" t="s">
        <v>194</v>
      </c>
      <c r="R73" s="1" t="s">
        <v>432</v>
      </c>
      <c r="W73" s="1">
        <v>52</v>
      </c>
      <c r="X73" s="1" t="s">
        <v>1245</v>
      </c>
      <c r="Y73" s="1" t="s">
        <v>285</v>
      </c>
      <c r="Z73" s="1" t="s">
        <v>1246</v>
      </c>
      <c r="AB73" s="1" t="s">
        <v>1092</v>
      </c>
      <c r="AE73" s="1" t="s">
        <v>776</v>
      </c>
      <c r="AF73" s="1" t="s">
        <v>1247</v>
      </c>
      <c r="AG73" s="1" t="s">
        <v>1060</v>
      </c>
      <c r="AL73" s="1" t="s">
        <v>1231</v>
      </c>
      <c r="AP73" s="1" t="s">
        <v>1248</v>
      </c>
      <c r="AQ73" s="1" t="s">
        <v>1249</v>
      </c>
      <c r="AR73" s="1" t="s">
        <v>285</v>
      </c>
      <c r="AS73" s="1" t="s">
        <v>182</v>
      </c>
      <c r="AW73" s="1" t="s">
        <v>1199</v>
      </c>
      <c r="AX73" s="1" t="s">
        <v>940</v>
      </c>
      <c r="AY73" s="1" t="s">
        <v>1315</v>
      </c>
      <c r="AZ73" s="1" t="s">
        <v>1250</v>
      </c>
      <c r="BB73" s="1" t="s">
        <v>285</v>
      </c>
      <c r="BD73" s="1">
        <v>9</v>
      </c>
      <c r="BF73" s="1" t="s">
        <v>1169</v>
      </c>
      <c r="BG73" s="1">
        <v>25.27</v>
      </c>
      <c r="BH73" s="1">
        <v>5.92</v>
      </c>
      <c r="BI73" s="1">
        <v>26</v>
      </c>
      <c r="BK73" s="1">
        <v>15.19</v>
      </c>
      <c r="BL73" s="1">
        <v>6.62</v>
      </c>
      <c r="BM73" s="1">
        <v>26</v>
      </c>
      <c r="BN73" s="1">
        <v>22.19</v>
      </c>
      <c r="BO73" s="1">
        <v>9.11</v>
      </c>
      <c r="BP73" s="1">
        <v>26</v>
      </c>
      <c r="BQ73" s="1">
        <v>16.88</v>
      </c>
      <c r="BR73" s="1">
        <v>9.66</v>
      </c>
      <c r="BS73" s="1">
        <v>26</v>
      </c>
      <c r="BT73" s="1">
        <v>0.40089999999999998</v>
      </c>
      <c r="BX73" s="1" t="s">
        <v>432</v>
      </c>
      <c r="BY73" s="1" t="s">
        <v>182</v>
      </c>
    </row>
    <row r="74" spans="1:80" ht="34.200000000000003" customHeight="1" x14ac:dyDescent="0.3">
      <c r="A74" s="7" t="s">
        <v>787</v>
      </c>
      <c r="B74" s="8" t="s">
        <v>788</v>
      </c>
      <c r="C74" s="9" t="s">
        <v>1408</v>
      </c>
      <c r="D74" s="27">
        <v>1</v>
      </c>
      <c r="E74" s="11">
        <v>40858</v>
      </c>
      <c r="F74" s="1" t="s">
        <v>384</v>
      </c>
      <c r="G74" s="1" t="s">
        <v>933</v>
      </c>
      <c r="H74" s="1" t="s">
        <v>933</v>
      </c>
      <c r="I74" s="1" t="s">
        <v>1373</v>
      </c>
      <c r="J74" s="1">
        <v>4</v>
      </c>
      <c r="K74" s="1" t="s">
        <v>147</v>
      </c>
      <c r="L74" s="1" t="s">
        <v>38</v>
      </c>
      <c r="M74" s="1" t="s">
        <v>441</v>
      </c>
      <c r="N74" s="1" t="s">
        <v>366</v>
      </c>
      <c r="O74" s="1" t="s">
        <v>584</v>
      </c>
      <c r="P74" s="1" t="s">
        <v>945</v>
      </c>
      <c r="Q74" s="1" t="s">
        <v>945</v>
      </c>
      <c r="R74" s="1" t="s">
        <v>432</v>
      </c>
      <c r="T74" s="1" t="s">
        <v>381</v>
      </c>
      <c r="U74" s="1" t="s">
        <v>809</v>
      </c>
      <c r="W74" s="1">
        <v>16</v>
      </c>
      <c r="X74" s="1" t="s">
        <v>230</v>
      </c>
      <c r="Y74" s="1" t="s">
        <v>461</v>
      </c>
      <c r="Z74" s="1" t="s">
        <v>382</v>
      </c>
      <c r="AB74" s="1" t="s">
        <v>462</v>
      </c>
      <c r="AC74" s="1" t="s">
        <v>68</v>
      </c>
      <c r="AD74" s="1" t="s">
        <v>421</v>
      </c>
      <c r="AE74" s="1" t="s">
        <v>776</v>
      </c>
      <c r="AF74" s="1" t="s">
        <v>793</v>
      </c>
      <c r="AG74" s="1" t="s">
        <v>96</v>
      </c>
      <c r="AH74" s="1" t="s">
        <v>376</v>
      </c>
      <c r="AL74" s="1" t="s">
        <v>194</v>
      </c>
      <c r="AM74" s="1" t="s">
        <v>285</v>
      </c>
      <c r="AN74" s="1" t="s">
        <v>385</v>
      </c>
      <c r="AO74" s="1" t="s">
        <v>386</v>
      </c>
      <c r="AP74" s="1" t="s">
        <v>194</v>
      </c>
      <c r="AQ74" s="1" t="s">
        <v>194</v>
      </c>
      <c r="AR74" s="1" t="s">
        <v>194</v>
      </c>
      <c r="AS74" s="1" t="s">
        <v>461</v>
      </c>
      <c r="AT74" s="1" t="s">
        <v>432</v>
      </c>
      <c r="AU74" s="1" t="s">
        <v>432</v>
      </c>
      <c r="AW74" s="1" t="s">
        <v>331</v>
      </c>
      <c r="AX74" s="1" t="s">
        <v>429</v>
      </c>
      <c r="AY74" s="1" t="s">
        <v>1341</v>
      </c>
      <c r="AZ74" s="1" t="s">
        <v>431</v>
      </c>
      <c r="BA74" s="1" t="s">
        <v>285</v>
      </c>
      <c r="BB74" s="1" t="s">
        <v>432</v>
      </c>
      <c r="BC74" s="1" t="s">
        <v>285</v>
      </c>
      <c r="BD74" s="1">
        <v>9</v>
      </c>
      <c r="BF74" s="1" t="s">
        <v>274</v>
      </c>
      <c r="BG74" s="1">
        <v>5.12</v>
      </c>
      <c r="BH74" s="1">
        <v>2</v>
      </c>
      <c r="BI74" s="1">
        <v>8</v>
      </c>
      <c r="BK74" s="1">
        <v>3.37</v>
      </c>
      <c r="BM74" s="1">
        <v>8</v>
      </c>
      <c r="BN74" s="1">
        <v>4.25</v>
      </c>
      <c r="BO74" s="1">
        <v>2</v>
      </c>
      <c r="BP74" s="1">
        <v>8</v>
      </c>
      <c r="BQ74" s="1">
        <v>3.25</v>
      </c>
      <c r="BS74" s="1">
        <v>8</v>
      </c>
      <c r="BT74" s="1">
        <v>0.41099999999999998</v>
      </c>
      <c r="BV74" s="1">
        <v>0.41099999999999998</v>
      </c>
      <c r="BX74" s="1" t="s">
        <v>432</v>
      </c>
      <c r="BY74" s="1" t="s">
        <v>461</v>
      </c>
      <c r="BZ74" s="1" t="s">
        <v>472</v>
      </c>
      <c r="CA74" s="1" t="s">
        <v>810</v>
      </c>
      <c r="CB74" s="1" t="s">
        <v>811</v>
      </c>
    </row>
    <row r="75" spans="1:80" ht="34.200000000000003" customHeight="1" x14ac:dyDescent="0.3">
      <c r="A75" s="1" t="s">
        <v>1296</v>
      </c>
      <c r="B75" s="13" t="s">
        <v>1139</v>
      </c>
      <c r="C75" s="14" t="s">
        <v>1461</v>
      </c>
      <c r="D75" s="10"/>
      <c r="E75" s="11">
        <v>41569</v>
      </c>
      <c r="F75" s="1" t="s">
        <v>1140</v>
      </c>
      <c r="G75" s="1" t="s">
        <v>993</v>
      </c>
      <c r="H75" s="1" t="s">
        <v>1141</v>
      </c>
      <c r="I75" s="1" t="s">
        <v>1374</v>
      </c>
      <c r="J75" s="1">
        <v>3</v>
      </c>
      <c r="K75" s="1" t="s">
        <v>1104</v>
      </c>
      <c r="L75" s="1" t="s">
        <v>38</v>
      </c>
      <c r="M75" s="1" t="s">
        <v>441</v>
      </c>
      <c r="N75" s="1" t="s">
        <v>366</v>
      </c>
      <c r="O75" s="1" t="s">
        <v>1142</v>
      </c>
      <c r="P75" s="1" t="s">
        <v>194</v>
      </c>
      <c r="Q75" s="1" t="s">
        <v>194</v>
      </c>
      <c r="R75" s="1" t="s">
        <v>371</v>
      </c>
      <c r="T75" s="1" t="s">
        <v>1143</v>
      </c>
      <c r="U75" s="1" t="s">
        <v>1144</v>
      </c>
      <c r="W75" s="1">
        <v>45</v>
      </c>
      <c r="X75" s="1" t="s">
        <v>230</v>
      </c>
      <c r="Y75" s="1" t="s">
        <v>200</v>
      </c>
      <c r="Z75" s="1" t="s">
        <v>1145</v>
      </c>
      <c r="AB75" s="1" t="s">
        <v>359</v>
      </c>
      <c r="AC75" s="1" t="s">
        <v>446</v>
      </c>
      <c r="AD75" s="1" t="s">
        <v>446</v>
      </c>
      <c r="AE75" s="1" t="s">
        <v>776</v>
      </c>
      <c r="AF75" s="1" t="s">
        <v>177</v>
      </c>
      <c r="AG75" s="1" t="s">
        <v>94</v>
      </c>
      <c r="AH75" s="1" t="s">
        <v>1146</v>
      </c>
      <c r="AL75" s="1" t="s">
        <v>114</v>
      </c>
      <c r="AM75" s="1" t="s">
        <v>1147</v>
      </c>
      <c r="AN75" s="1" t="s">
        <v>1148</v>
      </c>
      <c r="AO75" s="1" t="s">
        <v>993</v>
      </c>
      <c r="AP75" s="1" t="s">
        <v>194</v>
      </c>
      <c r="AQ75" s="1" t="s">
        <v>1149</v>
      </c>
      <c r="AR75" s="1">
        <v>30</v>
      </c>
      <c r="AS75" s="1" t="s">
        <v>182</v>
      </c>
      <c r="AT75" s="1" t="s">
        <v>1150</v>
      </c>
      <c r="AU75" s="1" t="s">
        <v>1151</v>
      </c>
      <c r="AW75" s="1" t="s">
        <v>1119</v>
      </c>
      <c r="AX75" s="1" t="s">
        <v>429</v>
      </c>
      <c r="AY75" s="1" t="s">
        <v>1339</v>
      </c>
      <c r="AZ75" s="1" t="s">
        <v>1138</v>
      </c>
      <c r="BA75" s="1" t="s">
        <v>194</v>
      </c>
      <c r="BB75" s="1" t="s">
        <v>194</v>
      </c>
      <c r="BC75" s="1" t="s">
        <v>194</v>
      </c>
      <c r="BD75" s="1">
        <v>9</v>
      </c>
      <c r="BF75" s="1" t="s">
        <v>1152</v>
      </c>
      <c r="BG75" s="1">
        <v>78.5</v>
      </c>
      <c r="BH75" s="1">
        <f>3.1*SQRT(15)</f>
        <v>12.006248373242993</v>
      </c>
      <c r="BI75" s="1">
        <v>15</v>
      </c>
      <c r="BN75" s="1">
        <v>84</v>
      </c>
      <c r="BO75" s="1">
        <f>3.5*SQRT(15)</f>
        <v>13.55544171172596</v>
      </c>
      <c r="BP75" s="1">
        <v>15</v>
      </c>
      <c r="BT75" s="1">
        <v>-0.42959999999999998</v>
      </c>
      <c r="BX75" s="1" t="s">
        <v>432</v>
      </c>
      <c r="BY75" s="1" t="s">
        <v>200</v>
      </c>
    </row>
    <row r="76" spans="1:80" ht="34.200000000000003" customHeight="1" x14ac:dyDescent="0.3">
      <c r="A76" s="1" t="s">
        <v>1310</v>
      </c>
      <c r="B76" s="13" t="s">
        <v>1262</v>
      </c>
      <c r="C76" s="14" t="s">
        <v>1462</v>
      </c>
      <c r="D76" s="10"/>
      <c r="E76" s="11">
        <v>41576</v>
      </c>
      <c r="F76" s="1" t="s">
        <v>1263</v>
      </c>
      <c r="H76" s="1" t="s">
        <v>1237</v>
      </c>
      <c r="I76" s="1" t="s">
        <v>1375</v>
      </c>
      <c r="J76" s="1">
        <v>1</v>
      </c>
      <c r="K76" s="1" t="s">
        <v>1141</v>
      </c>
      <c r="L76" s="1" t="s">
        <v>38</v>
      </c>
      <c r="M76" s="1" t="s">
        <v>441</v>
      </c>
      <c r="N76" s="1" t="s">
        <v>366</v>
      </c>
      <c r="O76" s="1" t="s">
        <v>433</v>
      </c>
      <c r="Q76" s="1" t="s">
        <v>111</v>
      </c>
      <c r="R76" s="1" t="s">
        <v>371</v>
      </c>
      <c r="W76" s="1">
        <v>343</v>
      </c>
      <c r="X76" s="1" t="s">
        <v>1264</v>
      </c>
      <c r="Y76" s="1" t="s">
        <v>285</v>
      </c>
      <c r="Z76" s="1" t="s">
        <v>1265</v>
      </c>
      <c r="AB76" s="1" t="s">
        <v>359</v>
      </c>
      <c r="AE76" s="1" t="s">
        <v>776</v>
      </c>
      <c r="AF76" s="1" t="s">
        <v>498</v>
      </c>
      <c r="AG76" s="1" t="s">
        <v>1060</v>
      </c>
      <c r="AL76" s="1" t="s">
        <v>1256</v>
      </c>
      <c r="AP76" s="1" t="s">
        <v>285</v>
      </c>
      <c r="AQ76" s="1" t="s">
        <v>285</v>
      </c>
      <c r="AR76" s="1">
        <f>1048-343</f>
        <v>705</v>
      </c>
      <c r="AS76" s="1" t="s">
        <v>200</v>
      </c>
      <c r="AW76" s="1" t="s">
        <v>1199</v>
      </c>
      <c r="AX76" s="1" t="s">
        <v>940</v>
      </c>
      <c r="AY76" s="1" t="s">
        <v>1341</v>
      </c>
      <c r="AZ76" s="1" t="s">
        <v>1266</v>
      </c>
      <c r="BB76" s="1" t="s">
        <v>285</v>
      </c>
      <c r="BD76" s="1">
        <v>9</v>
      </c>
      <c r="BF76" s="1" t="s">
        <v>1267</v>
      </c>
      <c r="BG76" s="1">
        <v>2.74</v>
      </c>
      <c r="BH76" s="1">
        <v>1.1200000000000001</v>
      </c>
      <c r="BI76" s="1">
        <v>173</v>
      </c>
      <c r="BN76" s="1">
        <v>2.38</v>
      </c>
      <c r="BO76" s="1">
        <v>1.29</v>
      </c>
      <c r="BP76" s="1">
        <v>169</v>
      </c>
      <c r="BT76" s="1">
        <v>0.29799999999999999</v>
      </c>
      <c r="BV76" s="1">
        <v>0.36</v>
      </c>
      <c r="BW76" s="1" t="s">
        <v>1268</v>
      </c>
      <c r="BX76" s="1" t="s">
        <v>433</v>
      </c>
      <c r="BY76" s="1" t="s">
        <v>200</v>
      </c>
    </row>
    <row r="77" spans="1:80" ht="34.200000000000003" customHeight="1" x14ac:dyDescent="0.3">
      <c r="A77" s="1" t="s">
        <v>1293</v>
      </c>
      <c r="B77" s="13" t="s">
        <v>1084</v>
      </c>
      <c r="C77" s="14" t="s">
        <v>1463</v>
      </c>
      <c r="D77" s="10"/>
      <c r="E77" s="11">
        <v>41569</v>
      </c>
      <c r="F77" s="1" t="s">
        <v>1085</v>
      </c>
      <c r="G77" s="1" t="s">
        <v>1086</v>
      </c>
      <c r="H77" s="1" t="s">
        <v>1087</v>
      </c>
      <c r="I77" s="1" t="s">
        <v>1375</v>
      </c>
      <c r="J77" s="1">
        <v>1</v>
      </c>
      <c r="K77" s="1" t="s">
        <v>1067</v>
      </c>
      <c r="L77" s="1" t="s">
        <v>38</v>
      </c>
      <c r="M77" s="1" t="s">
        <v>441</v>
      </c>
      <c r="N77" s="1" t="s">
        <v>366</v>
      </c>
      <c r="O77" s="1" t="s">
        <v>371</v>
      </c>
      <c r="P77" s="1" t="s">
        <v>945</v>
      </c>
      <c r="Q77" s="1" t="s">
        <v>945</v>
      </c>
      <c r="R77" s="1" t="s">
        <v>194</v>
      </c>
      <c r="T77" s="1" t="s">
        <v>1089</v>
      </c>
      <c r="U77" s="1" t="s">
        <v>1090</v>
      </c>
      <c r="W77" s="1">
        <v>35</v>
      </c>
      <c r="X77" s="1" t="s">
        <v>230</v>
      </c>
      <c r="Y77" s="1" t="s">
        <v>461</v>
      </c>
      <c r="Z77" s="1" t="s">
        <v>1091</v>
      </c>
      <c r="AB77" s="1" t="s">
        <v>1092</v>
      </c>
      <c r="AC77" s="1" t="s">
        <v>446</v>
      </c>
      <c r="AD77" s="1" t="s">
        <v>1093</v>
      </c>
      <c r="AE77" s="1" t="s">
        <v>70</v>
      </c>
      <c r="AF77" s="1" t="s">
        <v>177</v>
      </c>
      <c r="AG77" s="1" t="s">
        <v>94</v>
      </c>
      <c r="AH77" s="1" t="s">
        <v>194</v>
      </c>
      <c r="AL77" s="1" t="s">
        <v>114</v>
      </c>
      <c r="AM77" s="1" t="s">
        <v>1094</v>
      </c>
      <c r="AN77" s="1" t="s">
        <v>1095</v>
      </c>
      <c r="AO77" s="1" t="s">
        <v>1086</v>
      </c>
      <c r="AP77" s="1" t="s">
        <v>1096</v>
      </c>
      <c r="AQ77" s="1" t="s">
        <v>1097</v>
      </c>
      <c r="AR77" s="1" t="s">
        <v>68</v>
      </c>
      <c r="AS77" s="1" t="s">
        <v>1098</v>
      </c>
      <c r="AT77" s="1" t="s">
        <v>1099</v>
      </c>
      <c r="AU77" s="1" t="s">
        <v>1083</v>
      </c>
      <c r="AW77" s="1" t="s">
        <v>194</v>
      </c>
      <c r="AX77" s="1" t="s">
        <v>940</v>
      </c>
      <c r="AY77" s="1" t="s">
        <v>1315</v>
      </c>
      <c r="AZ77" s="1" t="s">
        <v>194</v>
      </c>
      <c r="BA77" s="1" t="s">
        <v>194</v>
      </c>
      <c r="BB77" s="1" t="s">
        <v>194</v>
      </c>
      <c r="BC77" s="1" t="s">
        <v>194</v>
      </c>
      <c r="BD77" s="1">
        <v>9</v>
      </c>
      <c r="BF77" s="1" t="s">
        <v>274</v>
      </c>
      <c r="BG77" s="1">
        <v>0.59</v>
      </c>
      <c r="BH77" s="1">
        <v>0.16</v>
      </c>
      <c r="BI77" s="1">
        <v>19</v>
      </c>
      <c r="BK77" s="1">
        <v>0.46</v>
      </c>
      <c r="BL77" s="1">
        <v>0.13</v>
      </c>
      <c r="BM77" s="1">
        <v>19</v>
      </c>
      <c r="BN77" s="1">
        <v>0.56999999999999995</v>
      </c>
      <c r="BO77" s="1">
        <v>0.14000000000000001</v>
      </c>
      <c r="BP77" s="1">
        <v>16</v>
      </c>
      <c r="BQ77" s="1">
        <v>0.42</v>
      </c>
      <c r="BR77" s="1">
        <v>0.14000000000000001</v>
      </c>
      <c r="BS77" s="1">
        <v>16</v>
      </c>
      <c r="BT77" s="1">
        <v>0.13220000000000001</v>
      </c>
      <c r="BX77" s="1" t="s">
        <v>432</v>
      </c>
      <c r="BY77" s="1" t="s">
        <v>182</v>
      </c>
    </row>
    <row r="78" spans="1:80" ht="34.200000000000003" customHeight="1" x14ac:dyDescent="0.3">
      <c r="A78" s="1" t="s">
        <v>1017</v>
      </c>
      <c r="B78" s="13" t="s">
        <v>340</v>
      </c>
      <c r="C78" s="14" t="s">
        <v>1410</v>
      </c>
      <c r="D78" s="10">
        <v>1</v>
      </c>
      <c r="E78" s="20">
        <v>40360</v>
      </c>
      <c r="F78" s="1" t="s">
        <v>336</v>
      </c>
      <c r="G78" s="1" t="s">
        <v>934</v>
      </c>
      <c r="H78" s="1" t="s">
        <v>934</v>
      </c>
      <c r="I78" s="1" t="s">
        <v>1375</v>
      </c>
      <c r="J78" s="1">
        <v>1</v>
      </c>
      <c r="K78" s="1" t="s">
        <v>122</v>
      </c>
      <c r="L78" s="1" t="s">
        <v>38</v>
      </c>
      <c r="M78" s="1" t="s">
        <v>441</v>
      </c>
      <c r="N78" s="1" t="s">
        <v>366</v>
      </c>
      <c r="O78" s="1" t="s">
        <v>860</v>
      </c>
      <c r="P78" s="1" t="s">
        <v>904</v>
      </c>
      <c r="Q78" s="1" t="s">
        <v>929</v>
      </c>
      <c r="R78" s="1" t="s">
        <v>432</v>
      </c>
      <c r="T78" s="1" t="s">
        <v>337</v>
      </c>
      <c r="U78" s="1" t="s">
        <v>335</v>
      </c>
      <c r="W78" s="1">
        <v>38</v>
      </c>
      <c r="X78" s="1" t="s">
        <v>466</v>
      </c>
      <c r="Y78" s="1" t="s">
        <v>472</v>
      </c>
      <c r="Z78" s="1" t="s">
        <v>338</v>
      </c>
      <c r="AB78" s="1" t="s">
        <v>27</v>
      </c>
      <c r="AC78" s="1" t="s">
        <v>68</v>
      </c>
      <c r="AD78" s="1" t="s">
        <v>326</v>
      </c>
      <c r="AE78" s="1" t="s">
        <v>70</v>
      </c>
      <c r="AF78" s="1" t="s">
        <v>1411</v>
      </c>
      <c r="AG78" s="1" t="s">
        <v>96</v>
      </c>
      <c r="AL78" s="1" t="s">
        <v>97</v>
      </c>
      <c r="AM78" s="1" t="s">
        <v>446</v>
      </c>
      <c r="AN78" s="1" t="s">
        <v>339</v>
      </c>
      <c r="AO78" s="1" t="s">
        <v>341</v>
      </c>
      <c r="AP78" s="1" t="s">
        <v>446</v>
      </c>
      <c r="AQ78" s="1" t="s">
        <v>446</v>
      </c>
      <c r="AR78" s="19" t="s">
        <v>425</v>
      </c>
      <c r="AS78" s="1" t="s">
        <v>28</v>
      </c>
      <c r="AT78" s="1" t="s">
        <v>464</v>
      </c>
      <c r="AU78" s="1" t="s">
        <v>263</v>
      </c>
      <c r="AW78" s="1" t="s">
        <v>331</v>
      </c>
      <c r="AX78" s="1" t="s">
        <v>429</v>
      </c>
      <c r="AY78" s="1" t="s">
        <v>1315</v>
      </c>
      <c r="AZ78" s="1" t="s">
        <v>431</v>
      </c>
      <c r="BA78" s="19" t="s">
        <v>432</v>
      </c>
      <c r="BB78" s="19" t="s">
        <v>432</v>
      </c>
      <c r="BC78" s="19" t="s">
        <v>432</v>
      </c>
      <c r="BD78" s="26">
        <v>0</v>
      </c>
      <c r="BF78" s="1" t="s">
        <v>481</v>
      </c>
      <c r="BG78" s="1">
        <v>5.94</v>
      </c>
      <c r="BH78" s="1">
        <v>1.08</v>
      </c>
      <c r="BI78" s="1">
        <v>19</v>
      </c>
      <c r="BN78" s="1">
        <v>4.74</v>
      </c>
      <c r="BO78" s="1">
        <v>1.48</v>
      </c>
      <c r="BP78" s="1">
        <v>19</v>
      </c>
      <c r="BT78" s="1">
        <v>0.93</v>
      </c>
      <c r="BU78" s="1">
        <v>0.91</v>
      </c>
      <c r="BW78" s="1" t="s">
        <v>342</v>
      </c>
      <c r="BX78" s="1" t="s">
        <v>433</v>
      </c>
      <c r="BY78" s="1" t="s">
        <v>28</v>
      </c>
      <c r="BZ78" s="1" t="s">
        <v>472</v>
      </c>
      <c r="CA78" s="1" t="s">
        <v>446</v>
      </c>
      <c r="CB78" s="1" t="s">
        <v>343</v>
      </c>
    </row>
    <row r="79" spans="1:80" ht="34.200000000000003" customHeight="1" x14ac:dyDescent="0.3">
      <c r="A79" s="1" t="s">
        <v>166</v>
      </c>
      <c r="B79" s="13" t="s">
        <v>167</v>
      </c>
      <c r="C79" s="14" t="s">
        <v>1409</v>
      </c>
      <c r="D79" s="10"/>
      <c r="E79" s="11">
        <v>40858</v>
      </c>
      <c r="F79" s="1" t="s">
        <v>171</v>
      </c>
      <c r="G79" s="1" t="s">
        <v>934</v>
      </c>
      <c r="H79" s="1" t="s">
        <v>934</v>
      </c>
      <c r="I79" s="1" t="s">
        <v>1375</v>
      </c>
      <c r="J79" s="1">
        <v>1</v>
      </c>
      <c r="K79" s="1" t="s">
        <v>143</v>
      </c>
      <c r="L79" s="1" t="s">
        <v>38</v>
      </c>
      <c r="M79" s="1" t="s">
        <v>441</v>
      </c>
      <c r="N79" s="1" t="s">
        <v>366</v>
      </c>
      <c r="O79" s="1" t="s">
        <v>371</v>
      </c>
      <c r="P79" s="1" t="s">
        <v>927</v>
      </c>
      <c r="Q79" s="1" t="s">
        <v>927</v>
      </c>
      <c r="R79" s="1" t="s">
        <v>432</v>
      </c>
      <c r="T79" s="1" t="s">
        <v>173</v>
      </c>
      <c r="U79" s="1" t="s">
        <v>174</v>
      </c>
      <c r="W79" s="1">
        <v>335</v>
      </c>
      <c r="X79" s="1" t="s">
        <v>175</v>
      </c>
      <c r="Y79" s="1" t="s">
        <v>472</v>
      </c>
      <c r="Z79" s="1" t="s">
        <v>176</v>
      </c>
      <c r="AB79" s="1" t="s">
        <v>27</v>
      </c>
      <c r="AC79" s="1" t="s">
        <v>68</v>
      </c>
      <c r="AD79" s="1" t="s">
        <v>193</v>
      </c>
      <c r="AE79" s="1" t="s">
        <v>70</v>
      </c>
      <c r="AF79" s="1" t="s">
        <v>177</v>
      </c>
      <c r="AG79" s="1" t="s">
        <v>94</v>
      </c>
      <c r="AH79" s="1" t="s">
        <v>376</v>
      </c>
      <c r="AL79" s="1" t="s">
        <v>114</v>
      </c>
      <c r="AM79" s="1" t="s">
        <v>377</v>
      </c>
      <c r="AN79" s="1" t="s">
        <v>178</v>
      </c>
      <c r="AO79" s="1" t="s">
        <v>179</v>
      </c>
      <c r="AP79" s="1" t="s">
        <v>180</v>
      </c>
      <c r="AQ79" s="1" t="s">
        <v>181</v>
      </c>
      <c r="AR79" s="1" t="s">
        <v>68</v>
      </c>
      <c r="AS79" s="1" t="s">
        <v>182</v>
      </c>
      <c r="AT79" s="1" t="s">
        <v>184</v>
      </c>
      <c r="AU79" s="1" t="s">
        <v>183</v>
      </c>
      <c r="AW79" s="1" t="s">
        <v>285</v>
      </c>
      <c r="AX79" s="1" t="s">
        <v>899</v>
      </c>
      <c r="AY79" s="1" t="s">
        <v>1339</v>
      </c>
      <c r="AZ79" s="1" t="s">
        <v>431</v>
      </c>
      <c r="BA79" s="1" t="s">
        <v>432</v>
      </c>
      <c r="BB79" s="16" t="s">
        <v>432</v>
      </c>
      <c r="BC79" s="1" t="s">
        <v>480</v>
      </c>
      <c r="BD79" s="1">
        <v>0</v>
      </c>
      <c r="BF79" s="1" t="s">
        <v>481</v>
      </c>
      <c r="BG79" s="1">
        <v>73.7</v>
      </c>
      <c r="BH79" s="1">
        <v>13</v>
      </c>
      <c r="BI79" s="1">
        <v>173</v>
      </c>
      <c r="BN79" s="1">
        <v>70.400000000000006</v>
      </c>
      <c r="BO79" s="1">
        <v>15.6</v>
      </c>
      <c r="BP79" s="1">
        <v>162</v>
      </c>
      <c r="BT79" s="1">
        <v>0.23050000000000001</v>
      </c>
      <c r="BV79" s="1">
        <v>0.21</v>
      </c>
      <c r="BW79" s="1" t="s">
        <v>640</v>
      </c>
      <c r="BX79" s="1" t="s">
        <v>433</v>
      </c>
      <c r="BY79" s="1" t="s">
        <v>186</v>
      </c>
      <c r="BZ79" s="1" t="s">
        <v>28</v>
      </c>
      <c r="CA79" s="1" t="s">
        <v>187</v>
      </c>
      <c r="CB79" s="1" t="s">
        <v>188</v>
      </c>
    </row>
    <row r="80" spans="1:80" ht="34.200000000000003" customHeight="1" x14ac:dyDescent="0.3">
      <c r="A80" s="7" t="s">
        <v>671</v>
      </c>
      <c r="B80" s="8" t="s">
        <v>672</v>
      </c>
      <c r="C80" s="9" t="s">
        <v>1464</v>
      </c>
      <c r="D80" s="10"/>
      <c r="E80" s="11">
        <v>40858</v>
      </c>
      <c r="F80" s="1" t="s">
        <v>400</v>
      </c>
      <c r="G80" s="1" t="s">
        <v>934</v>
      </c>
      <c r="H80" s="1" t="s">
        <v>934</v>
      </c>
      <c r="I80" s="1" t="s">
        <v>1375</v>
      </c>
      <c r="J80" s="1">
        <v>1</v>
      </c>
      <c r="K80" s="1" t="s">
        <v>149</v>
      </c>
      <c r="L80" s="1" t="s">
        <v>198</v>
      </c>
      <c r="M80" s="1" t="s">
        <v>441</v>
      </c>
      <c r="N80" s="1" t="s">
        <v>366</v>
      </c>
      <c r="O80" s="1" t="s">
        <v>432</v>
      </c>
      <c r="P80" s="1" t="s">
        <v>913</v>
      </c>
      <c r="Q80" s="1" t="s">
        <v>913</v>
      </c>
      <c r="R80" s="1" t="s">
        <v>433</v>
      </c>
      <c r="T80" s="1" t="s">
        <v>835</v>
      </c>
      <c r="U80" s="1" t="s">
        <v>285</v>
      </c>
      <c r="W80" s="1">
        <v>777</v>
      </c>
      <c r="X80" s="1" t="s">
        <v>683</v>
      </c>
      <c r="Y80" s="1" t="s">
        <v>461</v>
      </c>
      <c r="Z80" s="1" t="s">
        <v>839</v>
      </c>
      <c r="AB80" s="1" t="s">
        <v>27</v>
      </c>
      <c r="AC80" s="1" t="s">
        <v>68</v>
      </c>
      <c r="AD80" s="1" t="s">
        <v>421</v>
      </c>
      <c r="AE80" s="1" t="s">
        <v>776</v>
      </c>
      <c r="AF80" s="1" t="s">
        <v>375</v>
      </c>
      <c r="AG80" s="1" t="s">
        <v>96</v>
      </c>
      <c r="AH80" s="1" t="s">
        <v>836</v>
      </c>
      <c r="AL80" s="1" t="s">
        <v>247</v>
      </c>
      <c r="AM80" s="1" t="s">
        <v>285</v>
      </c>
      <c r="AN80" s="1" t="s">
        <v>285</v>
      </c>
      <c r="AO80" s="1" t="s">
        <v>285</v>
      </c>
      <c r="AP80" s="1" t="s">
        <v>838</v>
      </c>
      <c r="AQ80" s="1" t="s">
        <v>837</v>
      </c>
      <c r="AR80" s="1" t="s">
        <v>285</v>
      </c>
      <c r="AS80" s="1" t="s">
        <v>182</v>
      </c>
      <c r="AT80" s="1" t="s">
        <v>285</v>
      </c>
      <c r="AU80" s="1" t="s">
        <v>285</v>
      </c>
      <c r="AW80" s="1" t="s">
        <v>820</v>
      </c>
      <c r="AX80" s="1" t="s">
        <v>429</v>
      </c>
      <c r="AY80" s="1" t="s">
        <v>1341</v>
      </c>
      <c r="AZ80" s="1" t="s">
        <v>942</v>
      </c>
      <c r="BA80" s="1" t="s">
        <v>432</v>
      </c>
      <c r="BB80" s="1" t="s">
        <v>432</v>
      </c>
      <c r="BC80" s="1" t="s">
        <v>432</v>
      </c>
      <c r="BD80" s="1">
        <v>0</v>
      </c>
      <c r="BF80" s="1" t="s">
        <v>274</v>
      </c>
      <c r="BG80" s="1">
        <v>10.8</v>
      </c>
      <c r="BH80" s="1">
        <v>4</v>
      </c>
      <c r="BI80" s="1">
        <v>325</v>
      </c>
      <c r="BN80" s="1">
        <v>9.6</v>
      </c>
      <c r="BO80" s="1">
        <v>4</v>
      </c>
      <c r="BP80" s="1">
        <v>452</v>
      </c>
      <c r="BT80" s="1">
        <v>0.3</v>
      </c>
      <c r="BV80" s="1">
        <v>0.3</v>
      </c>
      <c r="BW80" s="1" t="s">
        <v>832</v>
      </c>
      <c r="BX80" s="1" t="s">
        <v>433</v>
      </c>
      <c r="BY80" s="1" t="s">
        <v>461</v>
      </c>
      <c r="BZ80" s="1" t="s">
        <v>472</v>
      </c>
      <c r="CA80" s="1" t="s">
        <v>833</v>
      </c>
      <c r="CB80" s="1" t="s">
        <v>834</v>
      </c>
    </row>
    <row r="81" spans="1:80" ht="34.200000000000003" customHeight="1" x14ac:dyDescent="0.3">
      <c r="A81" s="1" t="s">
        <v>1295</v>
      </c>
      <c r="B81" s="13" t="s">
        <v>1121</v>
      </c>
      <c r="C81" s="14" t="s">
        <v>1465</v>
      </c>
      <c r="D81" s="10"/>
      <c r="E81" s="11">
        <v>41569</v>
      </c>
      <c r="F81" s="1" t="s">
        <v>1122</v>
      </c>
      <c r="G81" s="1" t="s">
        <v>1123</v>
      </c>
      <c r="H81" s="1" t="s">
        <v>1067</v>
      </c>
      <c r="I81" s="1" t="s">
        <v>1375</v>
      </c>
      <c r="J81" s="1">
        <v>1</v>
      </c>
      <c r="K81" s="1" t="s">
        <v>1067</v>
      </c>
      <c r="L81" s="1" t="s">
        <v>38</v>
      </c>
      <c r="M81" s="1" t="s">
        <v>441</v>
      </c>
      <c r="N81" s="1" t="s">
        <v>366</v>
      </c>
      <c r="O81" s="1" t="s">
        <v>194</v>
      </c>
      <c r="P81" s="1" t="s">
        <v>900</v>
      </c>
      <c r="Q81" s="1" t="s">
        <v>194</v>
      </c>
      <c r="R81" s="1" t="s">
        <v>371</v>
      </c>
      <c r="T81" s="1" t="s">
        <v>1124</v>
      </c>
      <c r="U81" s="1" t="s">
        <v>1125</v>
      </c>
      <c r="W81" s="1">
        <v>30</v>
      </c>
      <c r="X81" s="1" t="s">
        <v>230</v>
      </c>
      <c r="Y81" s="1" t="s">
        <v>461</v>
      </c>
      <c r="Z81" s="1" t="s">
        <v>1126</v>
      </c>
      <c r="AB81" s="1" t="s">
        <v>1092</v>
      </c>
      <c r="AC81" s="1" t="s">
        <v>446</v>
      </c>
      <c r="AD81" s="1" t="s">
        <v>446</v>
      </c>
      <c r="AE81" s="1" t="s">
        <v>1127</v>
      </c>
      <c r="AF81" s="1" t="s">
        <v>1128</v>
      </c>
      <c r="AG81" s="1" t="s">
        <v>194</v>
      </c>
      <c r="AH81" s="1" t="s">
        <v>1129</v>
      </c>
      <c r="AL81" s="1" t="s">
        <v>1130</v>
      </c>
      <c r="AM81" s="1" t="s">
        <v>1131</v>
      </c>
      <c r="AN81" s="1" t="s">
        <v>1132</v>
      </c>
      <c r="AO81" s="1" t="s">
        <v>1133</v>
      </c>
      <c r="AP81" s="1" t="s">
        <v>1134</v>
      </c>
      <c r="AQ81" s="1" t="s">
        <v>1134</v>
      </c>
      <c r="AR81" s="1" t="s">
        <v>446</v>
      </c>
      <c r="AS81" s="1" t="s">
        <v>1135</v>
      </c>
      <c r="AT81" s="1" t="s">
        <v>1136</v>
      </c>
      <c r="AU81" s="1" t="s">
        <v>1137</v>
      </c>
      <c r="AW81" s="1" t="s">
        <v>281</v>
      </c>
      <c r="AX81" s="1" t="s">
        <v>940</v>
      </c>
      <c r="AY81" s="1" t="s">
        <v>1338</v>
      </c>
      <c r="AZ81" s="1" t="s">
        <v>1138</v>
      </c>
      <c r="BA81" s="1" t="s">
        <v>194</v>
      </c>
      <c r="BB81" s="1" t="s">
        <v>194</v>
      </c>
      <c r="BC81" s="1" t="s">
        <v>194</v>
      </c>
      <c r="BD81" s="1">
        <v>9</v>
      </c>
      <c r="BF81" s="1" t="s">
        <v>274</v>
      </c>
      <c r="BG81" s="1">
        <v>72.7</v>
      </c>
      <c r="BH81" s="1">
        <f>SQRT((11.6*11.6+6.3*6.3)/2)</f>
        <v>9.3340773512972355</v>
      </c>
      <c r="BI81" s="1">
        <v>10</v>
      </c>
      <c r="BK81" s="1">
        <v>47.5</v>
      </c>
      <c r="BL81" s="1">
        <f>SQRT((11.5*11.5+13.1*13.1)/2)</f>
        <v>12.325988804148738</v>
      </c>
      <c r="BM81" s="1">
        <v>10</v>
      </c>
      <c r="BN81" s="1">
        <v>74.8</v>
      </c>
      <c r="BO81" s="1">
        <f>SQRT((9.4*9.4+8.5*8.5)/2)</f>
        <v>8.9613057084333416</v>
      </c>
      <c r="BP81" s="1">
        <v>10</v>
      </c>
      <c r="BQ81" s="1">
        <v>48.4</v>
      </c>
      <c r="BR81" s="1">
        <f>SQRT((9.2*9.2+12.8*12.8)/2)</f>
        <v>11.146299834474219</v>
      </c>
      <c r="BS81" s="1">
        <v>10</v>
      </c>
      <c r="BT81" s="1">
        <v>-0.2296</v>
      </c>
      <c r="BX81" s="1" t="s">
        <v>432</v>
      </c>
      <c r="BY81" s="1" t="s">
        <v>200</v>
      </c>
    </row>
    <row r="82" spans="1:80" ht="34.200000000000003" customHeight="1" x14ac:dyDescent="0.3">
      <c r="A82" s="7" t="s">
        <v>821</v>
      </c>
      <c r="B82" s="8" t="s">
        <v>822</v>
      </c>
      <c r="C82" s="9" t="s">
        <v>1466</v>
      </c>
      <c r="D82" s="10"/>
      <c r="E82" s="11">
        <v>40858</v>
      </c>
      <c r="F82" s="1" t="s">
        <v>400</v>
      </c>
      <c r="G82" s="1" t="s">
        <v>935</v>
      </c>
      <c r="H82" s="1" t="s">
        <v>935</v>
      </c>
      <c r="I82" s="1" t="s">
        <v>935</v>
      </c>
      <c r="J82" s="1">
        <v>6</v>
      </c>
      <c r="K82" s="1" t="s">
        <v>138</v>
      </c>
      <c r="L82" s="1" t="s">
        <v>823</v>
      </c>
      <c r="M82" s="1" t="s">
        <v>441</v>
      </c>
      <c r="N82" s="1" t="s">
        <v>366</v>
      </c>
      <c r="O82" s="1" t="s">
        <v>433</v>
      </c>
      <c r="P82" s="1" t="s">
        <v>925</v>
      </c>
      <c r="Q82" s="12" t="s">
        <v>929</v>
      </c>
      <c r="R82" s="12" t="s">
        <v>285</v>
      </c>
      <c r="T82" s="1" t="s">
        <v>825</v>
      </c>
      <c r="U82" s="1" t="s">
        <v>826</v>
      </c>
      <c r="W82" s="1">
        <v>268</v>
      </c>
      <c r="X82" s="1" t="s">
        <v>683</v>
      </c>
      <c r="Y82" s="1" t="s">
        <v>362</v>
      </c>
      <c r="Z82" s="1" t="s">
        <v>827</v>
      </c>
      <c r="AB82" s="1" t="s">
        <v>27</v>
      </c>
      <c r="AC82" s="1" t="s">
        <v>68</v>
      </c>
      <c r="AD82" s="1" t="s">
        <v>421</v>
      </c>
      <c r="AE82" s="1" t="s">
        <v>776</v>
      </c>
      <c r="AF82" s="1" t="s">
        <v>828</v>
      </c>
      <c r="AG82" s="1" t="s">
        <v>96</v>
      </c>
      <c r="AL82" s="1" t="s">
        <v>245</v>
      </c>
      <c r="AM82" s="1" t="s">
        <v>829</v>
      </c>
      <c r="AN82" s="1" t="s">
        <v>831</v>
      </c>
      <c r="AO82" s="1" t="s">
        <v>830</v>
      </c>
      <c r="AP82" s="1" t="s">
        <v>355</v>
      </c>
      <c r="AQ82" s="1" t="s">
        <v>357</v>
      </c>
      <c r="AR82" s="1" t="s">
        <v>285</v>
      </c>
      <c r="AS82" s="1" t="s">
        <v>182</v>
      </c>
      <c r="AT82" s="1" t="s">
        <v>285</v>
      </c>
      <c r="AU82" s="1" t="s">
        <v>285</v>
      </c>
      <c r="AW82" s="1" t="s">
        <v>185</v>
      </c>
      <c r="AX82" s="1" t="s">
        <v>281</v>
      </c>
      <c r="AY82" s="1" t="s">
        <v>1341</v>
      </c>
      <c r="AZ82" s="1" t="s">
        <v>431</v>
      </c>
      <c r="BA82" s="1" t="s">
        <v>285</v>
      </c>
      <c r="BB82" s="19" t="s">
        <v>432</v>
      </c>
      <c r="BC82" s="1" t="s">
        <v>285</v>
      </c>
      <c r="BD82" s="1">
        <v>9</v>
      </c>
      <c r="BF82" s="1" t="s">
        <v>274</v>
      </c>
      <c r="BG82" s="1">
        <v>56.5</v>
      </c>
      <c r="BH82" s="1">
        <v>10.7</v>
      </c>
      <c r="BI82" s="1">
        <v>213</v>
      </c>
      <c r="BN82" s="1">
        <v>52.4</v>
      </c>
      <c r="BO82" s="1">
        <v>11.6</v>
      </c>
      <c r="BP82" s="1">
        <v>55</v>
      </c>
      <c r="BT82" s="1">
        <v>0.38</v>
      </c>
      <c r="BW82" s="1" t="s">
        <v>824</v>
      </c>
      <c r="BX82" s="1" t="s">
        <v>433</v>
      </c>
      <c r="BY82" s="1" t="s">
        <v>182</v>
      </c>
      <c r="BZ82" s="1" t="s">
        <v>472</v>
      </c>
      <c r="CA82" s="1" t="s">
        <v>994</v>
      </c>
      <c r="CB82" s="1" t="s">
        <v>948</v>
      </c>
    </row>
    <row r="83" spans="1:80" ht="34.200000000000003" customHeight="1" x14ac:dyDescent="0.3">
      <c r="A83" s="7" t="s">
        <v>204</v>
      </c>
      <c r="B83" s="8" t="s">
        <v>205</v>
      </c>
      <c r="C83" s="9" t="s">
        <v>1467</v>
      </c>
      <c r="D83" s="10"/>
      <c r="E83" s="11">
        <v>40858</v>
      </c>
      <c r="F83" s="1" t="s">
        <v>208</v>
      </c>
      <c r="G83" s="1" t="s">
        <v>934</v>
      </c>
      <c r="H83" s="1" t="s">
        <v>934</v>
      </c>
      <c r="I83" s="1" t="s">
        <v>1375</v>
      </c>
      <c r="J83" s="1">
        <v>1</v>
      </c>
      <c r="K83" s="1" t="s">
        <v>122</v>
      </c>
      <c r="L83" s="1" t="s">
        <v>681</v>
      </c>
      <c r="M83" s="1" t="s">
        <v>441</v>
      </c>
      <c r="N83" s="1" t="s">
        <v>366</v>
      </c>
      <c r="O83" s="1" t="s">
        <v>194</v>
      </c>
      <c r="P83" s="1" t="s">
        <v>913</v>
      </c>
      <c r="Q83" s="1" t="s">
        <v>913</v>
      </c>
      <c r="R83" s="1" t="s">
        <v>433</v>
      </c>
      <c r="T83" s="1" t="s">
        <v>684</v>
      </c>
      <c r="U83" s="1" t="s">
        <v>685</v>
      </c>
      <c r="W83" s="1">
        <v>445</v>
      </c>
      <c r="X83" s="1" t="s">
        <v>683</v>
      </c>
      <c r="Y83" s="1" t="s">
        <v>65</v>
      </c>
      <c r="Z83" s="1" t="s">
        <v>682</v>
      </c>
      <c r="AB83" s="1" t="s">
        <v>27</v>
      </c>
      <c r="AC83" s="1" t="s">
        <v>68</v>
      </c>
      <c r="AD83" s="1" t="s">
        <v>194</v>
      </c>
      <c r="AE83" s="1" t="s">
        <v>70</v>
      </c>
      <c r="AF83" s="1" t="s">
        <v>375</v>
      </c>
      <c r="AG83" s="1" t="s">
        <v>96</v>
      </c>
      <c r="AL83" s="1" t="s">
        <v>247</v>
      </c>
      <c r="AM83" s="1" t="s">
        <v>194</v>
      </c>
      <c r="AN83" s="1" t="s">
        <v>689</v>
      </c>
      <c r="AO83" s="1" t="s">
        <v>939</v>
      </c>
      <c r="AP83" s="1" t="s">
        <v>688</v>
      </c>
      <c r="AQ83" s="1" t="s">
        <v>687</v>
      </c>
      <c r="AR83" s="1" t="s">
        <v>68</v>
      </c>
      <c r="AS83" s="1" t="s">
        <v>182</v>
      </c>
      <c r="AT83" s="1" t="s">
        <v>690</v>
      </c>
      <c r="AU83" s="1" t="s">
        <v>183</v>
      </c>
      <c r="AW83" s="1" t="s">
        <v>686</v>
      </c>
      <c r="AX83" s="1" t="s">
        <v>429</v>
      </c>
      <c r="AY83" s="1" t="s">
        <v>1315</v>
      </c>
      <c r="AZ83" s="1" t="s">
        <v>941</v>
      </c>
      <c r="BA83" s="1" t="s">
        <v>432</v>
      </c>
      <c r="BB83" s="16" t="s">
        <v>432</v>
      </c>
      <c r="BC83" s="1" t="s">
        <v>480</v>
      </c>
      <c r="BD83" s="1">
        <v>1</v>
      </c>
      <c r="BF83" s="1" t="s">
        <v>248</v>
      </c>
      <c r="BG83" s="1">
        <v>397.9</v>
      </c>
      <c r="BH83" s="1">
        <v>32.9</v>
      </c>
      <c r="BI83" s="1">
        <v>229</v>
      </c>
      <c r="BK83" s="1">
        <v>674.8</v>
      </c>
      <c r="BL83" s="1">
        <v>24.4</v>
      </c>
      <c r="BM83" s="1">
        <v>229</v>
      </c>
      <c r="BN83" s="1">
        <v>400</v>
      </c>
      <c r="BO83" s="1">
        <v>29.1</v>
      </c>
      <c r="BP83" s="1">
        <v>216</v>
      </c>
      <c r="BQ83" s="1">
        <v>673.6</v>
      </c>
      <c r="BR83" s="1">
        <v>21.9</v>
      </c>
      <c r="BS83" s="1">
        <v>216</v>
      </c>
      <c r="BT83" s="1">
        <v>-6.7000000000000004E-2</v>
      </c>
      <c r="BU83" s="1">
        <v>-6.7000000000000004E-2</v>
      </c>
      <c r="BX83" s="1" t="s">
        <v>432</v>
      </c>
      <c r="BY83" s="1" t="s">
        <v>200</v>
      </c>
      <c r="BZ83" s="1" t="s">
        <v>28</v>
      </c>
      <c r="CA83" s="1" t="s">
        <v>691</v>
      </c>
      <c r="CB83" s="1" t="s">
        <v>692</v>
      </c>
    </row>
    <row r="84" spans="1:80" ht="34.200000000000003" customHeight="1" x14ac:dyDescent="0.3">
      <c r="A84" s="1" t="s">
        <v>1292</v>
      </c>
      <c r="B84" s="13" t="s">
        <v>1064</v>
      </c>
      <c r="C84" s="14" t="s">
        <v>1412</v>
      </c>
      <c r="D84" s="10">
        <v>1</v>
      </c>
      <c r="E84" s="11">
        <v>41569</v>
      </c>
      <c r="F84" s="1" t="s">
        <v>1065</v>
      </c>
      <c r="G84" s="1" t="s">
        <v>1066</v>
      </c>
      <c r="H84" s="1" t="s">
        <v>1067</v>
      </c>
      <c r="I84" s="1" t="s">
        <v>1375</v>
      </c>
      <c r="J84" s="1">
        <v>1</v>
      </c>
      <c r="K84" s="1" t="s">
        <v>1067</v>
      </c>
      <c r="L84" s="1" t="s">
        <v>38</v>
      </c>
      <c r="M84" s="25" t="s">
        <v>345</v>
      </c>
      <c r="N84" s="1" t="s">
        <v>366</v>
      </c>
      <c r="O84" s="1" t="s">
        <v>194</v>
      </c>
      <c r="P84" s="1" t="s">
        <v>1068</v>
      </c>
      <c r="Q84" s="1" t="s">
        <v>1069</v>
      </c>
      <c r="R84" s="1" t="s">
        <v>432</v>
      </c>
      <c r="T84" s="1" t="s">
        <v>1070</v>
      </c>
      <c r="U84" s="1" t="s">
        <v>1071</v>
      </c>
      <c r="W84" s="1">
        <v>33</v>
      </c>
      <c r="X84" s="1" t="s">
        <v>230</v>
      </c>
      <c r="Y84" s="1" t="s">
        <v>194</v>
      </c>
      <c r="Z84" s="1" t="s">
        <v>1072</v>
      </c>
      <c r="AB84" s="1" t="s">
        <v>27</v>
      </c>
      <c r="AC84" s="1" t="s">
        <v>463</v>
      </c>
      <c r="AD84" s="1" t="s">
        <v>68</v>
      </c>
      <c r="AE84" s="1" t="s">
        <v>70</v>
      </c>
      <c r="AF84" s="1" t="s">
        <v>1413</v>
      </c>
      <c r="AG84" s="1" t="s">
        <v>194</v>
      </c>
      <c r="AH84" s="1" t="s">
        <v>1073</v>
      </c>
      <c r="AL84" s="1" t="s">
        <v>1074</v>
      </c>
      <c r="AM84" s="1" t="s">
        <v>194</v>
      </c>
      <c r="AN84" s="1" t="s">
        <v>1075</v>
      </c>
      <c r="AO84" s="1" t="s">
        <v>1076</v>
      </c>
      <c r="AP84" s="1" t="s">
        <v>181</v>
      </c>
      <c r="AQ84" s="1" t="s">
        <v>1077</v>
      </c>
      <c r="AR84" s="1" t="s">
        <v>68</v>
      </c>
      <c r="AS84" s="1" t="s">
        <v>1078</v>
      </c>
      <c r="AT84" s="1" t="s">
        <v>1079</v>
      </c>
      <c r="AU84" s="1" t="s">
        <v>1080</v>
      </c>
      <c r="AW84" s="1" t="s">
        <v>194</v>
      </c>
      <c r="AX84" s="1" t="s">
        <v>429</v>
      </c>
      <c r="AY84" s="1" t="s">
        <v>1341</v>
      </c>
      <c r="AZ84" s="1" t="s">
        <v>194</v>
      </c>
      <c r="BA84" s="1" t="s">
        <v>194</v>
      </c>
      <c r="BB84" s="1" t="s">
        <v>194</v>
      </c>
      <c r="BC84" s="1" t="s">
        <v>194</v>
      </c>
      <c r="BD84" s="1">
        <v>9</v>
      </c>
      <c r="BF84" s="1" t="s">
        <v>1081</v>
      </c>
      <c r="BG84" s="1">
        <v>63.55</v>
      </c>
      <c r="BH84" s="1">
        <v>18.5</v>
      </c>
      <c r="BI84" s="1">
        <v>11</v>
      </c>
      <c r="BK84" s="1">
        <v>55.87</v>
      </c>
      <c r="BL84" s="1">
        <v>25.26</v>
      </c>
      <c r="BM84" s="1">
        <v>11</v>
      </c>
      <c r="BN84" s="1">
        <v>45.73</v>
      </c>
      <c r="BO84" s="1">
        <v>11.04</v>
      </c>
      <c r="BP84" s="1">
        <v>11</v>
      </c>
      <c r="BQ84" s="1">
        <v>50.91</v>
      </c>
      <c r="BR84" s="1">
        <v>15.1</v>
      </c>
      <c r="BS84" s="1">
        <v>11</v>
      </c>
      <c r="BT84" s="1">
        <v>1.1698</v>
      </c>
      <c r="BX84" s="1" t="s">
        <v>433</v>
      </c>
      <c r="BY84" s="1" t="s">
        <v>182</v>
      </c>
      <c r="BZ84" s="1" t="s">
        <v>182</v>
      </c>
      <c r="CA84" s="1" t="s">
        <v>1082</v>
      </c>
    </row>
    <row r="85" spans="1:80" ht="34.200000000000003" customHeight="1" x14ac:dyDescent="0.3">
      <c r="A85" s="1" t="s">
        <v>1022</v>
      </c>
      <c r="B85" s="13" t="s">
        <v>75</v>
      </c>
      <c r="C85" s="14" t="s">
        <v>1414</v>
      </c>
      <c r="D85" s="10"/>
      <c r="E85" s="20">
        <v>40360</v>
      </c>
      <c r="F85" s="1" t="s">
        <v>344</v>
      </c>
      <c r="G85" s="1" t="s">
        <v>934</v>
      </c>
      <c r="H85" s="1" t="s">
        <v>934</v>
      </c>
      <c r="I85" s="1" t="s">
        <v>1375</v>
      </c>
      <c r="J85" s="1">
        <v>1</v>
      </c>
      <c r="K85" s="1" t="s">
        <v>141</v>
      </c>
      <c r="L85" s="1" t="s">
        <v>38</v>
      </c>
      <c r="M85" s="1" t="s">
        <v>345</v>
      </c>
      <c r="N85" s="1" t="s">
        <v>285</v>
      </c>
      <c r="O85" s="1" t="s">
        <v>865</v>
      </c>
      <c r="P85" s="1" t="s">
        <v>907</v>
      </c>
      <c r="Q85" s="12" t="s">
        <v>929</v>
      </c>
      <c r="R85" s="12" t="s">
        <v>433</v>
      </c>
      <c r="T85" s="1" t="s">
        <v>346</v>
      </c>
      <c r="U85" s="1" t="s">
        <v>347</v>
      </c>
      <c r="W85" s="1">
        <v>80</v>
      </c>
      <c r="X85" s="1" t="s">
        <v>572</v>
      </c>
      <c r="Y85" s="1" t="s">
        <v>285</v>
      </c>
      <c r="Z85" s="1" t="s">
        <v>866</v>
      </c>
      <c r="AB85" s="1" t="s">
        <v>27</v>
      </c>
      <c r="AC85" s="1" t="s">
        <v>285</v>
      </c>
      <c r="AD85" s="1" t="s">
        <v>285</v>
      </c>
      <c r="AE85" s="1" t="s">
        <v>70</v>
      </c>
      <c r="AF85" s="1" t="s">
        <v>1318</v>
      </c>
      <c r="AG85" s="1" t="s">
        <v>285</v>
      </c>
      <c r="AH85" s="1" t="s">
        <v>285</v>
      </c>
      <c r="AL85" s="1" t="s">
        <v>194</v>
      </c>
      <c r="AM85" s="1" t="s">
        <v>285</v>
      </c>
      <c r="AN85" s="1" t="s">
        <v>285</v>
      </c>
      <c r="AO85" s="1" t="s">
        <v>285</v>
      </c>
      <c r="AP85" s="1" t="s">
        <v>573</v>
      </c>
      <c r="AQ85" s="1" t="s">
        <v>285</v>
      </c>
      <c r="AR85" s="1" t="s">
        <v>285</v>
      </c>
      <c r="AS85" s="1" t="s">
        <v>472</v>
      </c>
      <c r="AT85" s="1" t="s">
        <v>285</v>
      </c>
      <c r="AU85" s="1" t="s">
        <v>285</v>
      </c>
      <c r="AW85" s="1" t="s">
        <v>285</v>
      </c>
      <c r="AX85" s="1" t="s">
        <v>285</v>
      </c>
      <c r="AY85" s="1" t="s">
        <v>1341</v>
      </c>
      <c r="AZ85" s="1" t="s">
        <v>285</v>
      </c>
      <c r="BA85" s="1" t="s">
        <v>285</v>
      </c>
      <c r="BB85" s="16" t="s">
        <v>432</v>
      </c>
      <c r="BC85" s="1" t="s">
        <v>285</v>
      </c>
      <c r="BD85" s="1">
        <v>9</v>
      </c>
      <c r="BF85" s="1" t="s">
        <v>867</v>
      </c>
      <c r="BG85" s="1">
        <v>50.14</v>
      </c>
      <c r="BH85" s="1">
        <v>12.3</v>
      </c>
      <c r="BI85" s="1">
        <v>40</v>
      </c>
      <c r="BK85" s="1">
        <v>51.23</v>
      </c>
      <c r="BL85" s="1">
        <v>12.3</v>
      </c>
      <c r="BM85" s="1">
        <v>40</v>
      </c>
      <c r="BN85" s="1">
        <v>24.95</v>
      </c>
      <c r="BO85" s="1">
        <v>13.44</v>
      </c>
      <c r="BP85" s="1">
        <v>40</v>
      </c>
      <c r="BQ85" s="1">
        <v>37.479999999999997</v>
      </c>
      <c r="BR85" s="1">
        <v>13.44</v>
      </c>
      <c r="BS85" s="1">
        <v>40</v>
      </c>
      <c r="BT85" s="1">
        <v>0.81</v>
      </c>
      <c r="BV85" s="1">
        <v>0.81</v>
      </c>
      <c r="BW85" s="1" t="s">
        <v>879</v>
      </c>
      <c r="BX85" s="1" t="s">
        <v>433</v>
      </c>
      <c r="BY85" s="1" t="s">
        <v>461</v>
      </c>
      <c r="BZ85" s="1" t="s">
        <v>472</v>
      </c>
      <c r="CA85" s="1" t="s">
        <v>285</v>
      </c>
      <c r="CB85" s="1" t="s">
        <v>285</v>
      </c>
    </row>
    <row r="86" spans="1:80" ht="34.200000000000003" customHeight="1" x14ac:dyDescent="0.3">
      <c r="A86" s="1" t="s">
        <v>1031</v>
      </c>
      <c r="B86" s="13" t="s">
        <v>84</v>
      </c>
      <c r="C86" s="14" t="s">
        <v>1414</v>
      </c>
      <c r="D86" s="10"/>
      <c r="E86" s="20">
        <v>40360</v>
      </c>
      <c r="F86" s="1" t="s">
        <v>344</v>
      </c>
      <c r="G86" s="1" t="s">
        <v>934</v>
      </c>
      <c r="H86" s="1" t="s">
        <v>934</v>
      </c>
      <c r="I86" s="1" t="s">
        <v>1375</v>
      </c>
      <c r="J86" s="1">
        <v>1</v>
      </c>
      <c r="K86" s="1" t="s">
        <v>194</v>
      </c>
      <c r="L86" s="1" t="s">
        <v>38</v>
      </c>
      <c r="M86" s="1" t="s">
        <v>345</v>
      </c>
      <c r="N86" s="1" t="s">
        <v>285</v>
      </c>
      <c r="O86" s="1" t="s">
        <v>865</v>
      </c>
      <c r="P86" s="1" t="s">
        <v>907</v>
      </c>
      <c r="Q86" s="12" t="s">
        <v>929</v>
      </c>
      <c r="R86" s="12" t="s">
        <v>433</v>
      </c>
      <c r="T86" s="1" t="s">
        <v>346</v>
      </c>
      <c r="U86" s="1" t="s">
        <v>347</v>
      </c>
      <c r="W86" s="1">
        <v>18</v>
      </c>
      <c r="X86" s="1" t="s">
        <v>578</v>
      </c>
      <c r="Y86" s="1" t="s">
        <v>285</v>
      </c>
      <c r="Z86" s="1" t="s">
        <v>868</v>
      </c>
      <c r="AB86" s="1" t="s">
        <v>27</v>
      </c>
      <c r="AC86" s="1" t="s">
        <v>285</v>
      </c>
      <c r="AD86" s="1" t="s">
        <v>285</v>
      </c>
      <c r="AE86" s="1" t="s">
        <v>70</v>
      </c>
      <c r="AF86" s="1" t="s">
        <v>567</v>
      </c>
      <c r="AG86" s="1" t="s">
        <v>285</v>
      </c>
      <c r="AH86" s="1" t="s">
        <v>285</v>
      </c>
      <c r="AL86" s="1" t="s">
        <v>194</v>
      </c>
      <c r="AM86" s="1" t="s">
        <v>285</v>
      </c>
      <c r="AN86" s="1" t="s">
        <v>285</v>
      </c>
      <c r="AO86" s="1" t="s">
        <v>285</v>
      </c>
      <c r="AP86" s="1" t="s">
        <v>575</v>
      </c>
      <c r="AQ86" s="1" t="s">
        <v>285</v>
      </c>
      <c r="AR86" s="1" t="s">
        <v>285</v>
      </c>
      <c r="AS86" s="1" t="s">
        <v>472</v>
      </c>
      <c r="AT86" s="1" t="s">
        <v>285</v>
      </c>
      <c r="AU86" s="1" t="s">
        <v>285</v>
      </c>
      <c r="AW86" s="1" t="s">
        <v>285</v>
      </c>
      <c r="AX86" s="1" t="s">
        <v>285</v>
      </c>
      <c r="AY86" s="1" t="s">
        <v>1341</v>
      </c>
      <c r="AZ86" s="1" t="s">
        <v>285</v>
      </c>
      <c r="BA86" s="1" t="s">
        <v>285</v>
      </c>
      <c r="BB86" s="16" t="s">
        <v>432</v>
      </c>
      <c r="BC86" s="1" t="s">
        <v>285</v>
      </c>
      <c r="BD86" s="1">
        <v>9</v>
      </c>
      <c r="BF86" s="1" t="s">
        <v>867</v>
      </c>
      <c r="BG86" s="1">
        <v>89.55</v>
      </c>
      <c r="BH86" s="1">
        <v>30.92</v>
      </c>
      <c r="BI86" s="1">
        <v>9</v>
      </c>
      <c r="BK86" s="1">
        <v>70</v>
      </c>
      <c r="BL86" s="1">
        <v>30.92</v>
      </c>
      <c r="BM86" s="1">
        <v>9</v>
      </c>
      <c r="BN86" s="1">
        <v>85</v>
      </c>
      <c r="BO86" s="1">
        <v>22.93</v>
      </c>
      <c r="BP86" s="1">
        <v>9</v>
      </c>
      <c r="BQ86" s="1">
        <v>67.78</v>
      </c>
      <c r="BR86" s="1">
        <v>22.93</v>
      </c>
      <c r="BS86" s="1">
        <v>9</v>
      </c>
      <c r="BT86" s="1">
        <v>-0.74</v>
      </c>
      <c r="BV86" s="1">
        <v>-0.74</v>
      </c>
      <c r="BW86" s="1" t="s">
        <v>883</v>
      </c>
      <c r="BX86" s="1" t="s">
        <v>432</v>
      </c>
      <c r="BY86" s="1" t="s">
        <v>461</v>
      </c>
      <c r="BZ86" s="1" t="s">
        <v>472</v>
      </c>
      <c r="CA86" s="1" t="s">
        <v>285</v>
      </c>
      <c r="CB86" s="1" t="s">
        <v>285</v>
      </c>
    </row>
    <row r="87" spans="1:80" ht="34.200000000000003" customHeight="1" x14ac:dyDescent="0.3">
      <c r="A87" s="1" t="s">
        <v>1032</v>
      </c>
      <c r="B87" s="13" t="s">
        <v>85</v>
      </c>
      <c r="C87" s="14" t="s">
        <v>1414</v>
      </c>
      <c r="D87" s="10"/>
      <c r="E87" s="20">
        <v>40360</v>
      </c>
      <c r="F87" s="1" t="s">
        <v>344</v>
      </c>
      <c r="G87" s="1" t="s">
        <v>934</v>
      </c>
      <c r="H87" s="1" t="s">
        <v>934</v>
      </c>
      <c r="I87" s="1" t="s">
        <v>1375</v>
      </c>
      <c r="J87" s="1">
        <v>1</v>
      </c>
      <c r="K87" s="1" t="s">
        <v>194</v>
      </c>
      <c r="L87" s="1" t="s">
        <v>38</v>
      </c>
      <c r="M87" s="1" t="s">
        <v>345</v>
      </c>
      <c r="N87" s="1" t="s">
        <v>285</v>
      </c>
      <c r="O87" s="1" t="s">
        <v>865</v>
      </c>
      <c r="P87" s="1" t="s">
        <v>907</v>
      </c>
      <c r="Q87" s="12" t="s">
        <v>929</v>
      </c>
      <c r="R87" s="12" t="s">
        <v>433</v>
      </c>
      <c r="T87" s="1" t="s">
        <v>346</v>
      </c>
      <c r="U87" s="1" t="s">
        <v>347</v>
      </c>
      <c r="W87" s="1">
        <v>48</v>
      </c>
      <c r="X87" s="1" t="s">
        <v>583</v>
      </c>
      <c r="Y87" s="1" t="s">
        <v>285</v>
      </c>
      <c r="Z87" s="1" t="s">
        <v>874</v>
      </c>
      <c r="AB87" s="1" t="s">
        <v>27</v>
      </c>
      <c r="AC87" s="1" t="s">
        <v>285</v>
      </c>
      <c r="AD87" s="1" t="s">
        <v>285</v>
      </c>
      <c r="AE87" s="1" t="s">
        <v>70</v>
      </c>
      <c r="AF87" s="1" t="s">
        <v>568</v>
      </c>
      <c r="AG87" s="1" t="s">
        <v>285</v>
      </c>
      <c r="AH87" s="1" t="s">
        <v>285</v>
      </c>
      <c r="AL87" s="1" t="s">
        <v>194</v>
      </c>
      <c r="AM87" s="1" t="s">
        <v>285</v>
      </c>
      <c r="AN87" s="1" t="s">
        <v>285</v>
      </c>
      <c r="AO87" s="1" t="s">
        <v>285</v>
      </c>
      <c r="AP87" s="1" t="s">
        <v>577</v>
      </c>
      <c r="AQ87" s="1" t="s">
        <v>285</v>
      </c>
      <c r="AR87" s="1" t="s">
        <v>285</v>
      </c>
      <c r="AS87" s="1" t="s">
        <v>472</v>
      </c>
      <c r="AT87" s="1" t="s">
        <v>285</v>
      </c>
      <c r="AU87" s="1" t="s">
        <v>285</v>
      </c>
      <c r="AW87" s="1" t="s">
        <v>285</v>
      </c>
      <c r="AX87" s="1" t="s">
        <v>285</v>
      </c>
      <c r="AY87" s="1" t="s">
        <v>1341</v>
      </c>
      <c r="AZ87" s="1" t="s">
        <v>285</v>
      </c>
      <c r="BA87" s="1" t="s">
        <v>285</v>
      </c>
      <c r="BB87" s="16" t="s">
        <v>432</v>
      </c>
      <c r="BC87" s="1" t="s">
        <v>285</v>
      </c>
      <c r="BD87" s="1">
        <v>9</v>
      </c>
      <c r="BF87" s="1" t="s">
        <v>867</v>
      </c>
      <c r="BG87" s="1">
        <v>83.71</v>
      </c>
      <c r="BH87" s="1">
        <v>15.36</v>
      </c>
      <c r="BI87" s="1">
        <v>24</v>
      </c>
      <c r="BK87" s="1">
        <v>85</v>
      </c>
      <c r="BL87" s="1">
        <v>15.36</v>
      </c>
      <c r="BM87" s="1">
        <v>24</v>
      </c>
      <c r="BN87" s="1">
        <v>63.35</v>
      </c>
      <c r="BO87" s="1">
        <v>15.26</v>
      </c>
      <c r="BP87" s="1">
        <v>24</v>
      </c>
      <c r="BQ87" s="1">
        <v>69.5</v>
      </c>
      <c r="BR87" s="1">
        <v>15.26</v>
      </c>
      <c r="BS87" s="1">
        <v>24</v>
      </c>
      <c r="BT87" s="1">
        <v>-0.34</v>
      </c>
      <c r="BV87" s="1">
        <v>-0.34</v>
      </c>
      <c r="BW87" s="1" t="s">
        <v>884</v>
      </c>
      <c r="BX87" s="1" t="s">
        <v>432</v>
      </c>
      <c r="BY87" s="1" t="s">
        <v>461</v>
      </c>
      <c r="BZ87" s="1" t="s">
        <v>472</v>
      </c>
      <c r="CA87" s="1" t="s">
        <v>285</v>
      </c>
      <c r="CB87" s="1" t="s">
        <v>285</v>
      </c>
    </row>
    <row r="88" spans="1:80" ht="34.200000000000003" customHeight="1" x14ac:dyDescent="0.3">
      <c r="A88" s="1" t="s">
        <v>1023</v>
      </c>
      <c r="B88" s="13" t="s">
        <v>76</v>
      </c>
      <c r="C88" s="14" t="s">
        <v>1414</v>
      </c>
      <c r="D88" s="10"/>
      <c r="E88" s="20">
        <v>40360</v>
      </c>
      <c r="F88" s="1" t="s">
        <v>344</v>
      </c>
      <c r="G88" s="1" t="s">
        <v>934</v>
      </c>
      <c r="H88" s="1" t="s">
        <v>934</v>
      </c>
      <c r="I88" s="1" t="s">
        <v>1375</v>
      </c>
      <c r="J88" s="1">
        <v>1</v>
      </c>
      <c r="K88" s="1" t="s">
        <v>194</v>
      </c>
      <c r="L88" s="1" t="s">
        <v>38</v>
      </c>
      <c r="M88" s="1" t="s">
        <v>345</v>
      </c>
      <c r="N88" s="1" t="s">
        <v>285</v>
      </c>
      <c r="O88" s="1" t="s">
        <v>865</v>
      </c>
      <c r="P88" s="1" t="s">
        <v>907</v>
      </c>
      <c r="Q88" s="12" t="s">
        <v>929</v>
      </c>
      <c r="R88" s="12" t="s">
        <v>433</v>
      </c>
      <c r="T88" s="1" t="s">
        <v>346</v>
      </c>
      <c r="U88" s="1" t="s">
        <v>347</v>
      </c>
      <c r="W88" s="1">
        <v>41</v>
      </c>
      <c r="X88" s="1" t="s">
        <v>578</v>
      </c>
      <c r="Y88" s="1" t="s">
        <v>285</v>
      </c>
      <c r="Z88" s="1" t="s">
        <v>868</v>
      </c>
      <c r="AB88" s="1" t="s">
        <v>27</v>
      </c>
      <c r="AC88" s="1" t="s">
        <v>285</v>
      </c>
      <c r="AD88" s="1" t="s">
        <v>285</v>
      </c>
      <c r="AE88" s="1" t="s">
        <v>70</v>
      </c>
      <c r="AF88" s="1" t="s">
        <v>564</v>
      </c>
      <c r="AG88" s="1" t="s">
        <v>285</v>
      </c>
      <c r="AH88" s="1" t="s">
        <v>285</v>
      </c>
      <c r="AL88" s="1" t="s">
        <v>194</v>
      </c>
      <c r="AM88" s="1" t="s">
        <v>285</v>
      </c>
      <c r="AN88" s="1" t="s">
        <v>285</v>
      </c>
      <c r="AO88" s="1" t="s">
        <v>285</v>
      </c>
      <c r="AP88" s="1" t="s">
        <v>574</v>
      </c>
      <c r="AQ88" s="1" t="s">
        <v>285</v>
      </c>
      <c r="AR88" s="1" t="s">
        <v>285</v>
      </c>
      <c r="AS88" s="1" t="s">
        <v>472</v>
      </c>
      <c r="AT88" s="1" t="s">
        <v>285</v>
      </c>
      <c r="AU88" s="1" t="s">
        <v>285</v>
      </c>
      <c r="AW88" s="1" t="s">
        <v>285</v>
      </c>
      <c r="AX88" s="1" t="s">
        <v>285</v>
      </c>
      <c r="AY88" s="1" t="s">
        <v>1341</v>
      </c>
      <c r="AZ88" s="1" t="s">
        <v>285</v>
      </c>
      <c r="BA88" s="1" t="s">
        <v>285</v>
      </c>
      <c r="BB88" s="16" t="s">
        <v>432</v>
      </c>
      <c r="BC88" s="1" t="s">
        <v>285</v>
      </c>
      <c r="BD88" s="1">
        <v>9</v>
      </c>
      <c r="BF88" s="1" t="s">
        <v>867</v>
      </c>
      <c r="BG88" s="1">
        <v>17.07</v>
      </c>
      <c r="BH88" s="1">
        <v>5.28</v>
      </c>
      <c r="BI88" s="1">
        <v>20</v>
      </c>
      <c r="BK88" s="1">
        <v>25.7</v>
      </c>
      <c r="BL88" s="1">
        <v>5.28</v>
      </c>
      <c r="BM88" s="1">
        <v>20</v>
      </c>
      <c r="BN88" s="1">
        <v>14.59</v>
      </c>
      <c r="BO88" s="1">
        <v>8.16</v>
      </c>
      <c r="BP88" s="1">
        <v>21</v>
      </c>
      <c r="BQ88" s="1">
        <v>24.42</v>
      </c>
      <c r="BR88" s="1">
        <v>8.16</v>
      </c>
      <c r="BS88" s="1">
        <v>21</v>
      </c>
      <c r="BT88" s="1">
        <v>0.6</v>
      </c>
      <c r="BU88" s="1" t="s">
        <v>363</v>
      </c>
      <c r="BV88" s="1">
        <v>0.6</v>
      </c>
      <c r="BW88" s="1" t="s">
        <v>878</v>
      </c>
      <c r="BX88" s="1" t="s">
        <v>433</v>
      </c>
      <c r="BY88" s="1" t="s">
        <v>461</v>
      </c>
      <c r="BZ88" s="1" t="s">
        <v>472</v>
      </c>
      <c r="CA88" s="1" t="s">
        <v>285</v>
      </c>
      <c r="CB88" s="1" t="s">
        <v>285</v>
      </c>
    </row>
    <row r="89" spans="1:80" ht="34.200000000000003" customHeight="1" x14ac:dyDescent="0.3">
      <c r="A89" s="1" t="s">
        <v>1024</v>
      </c>
      <c r="B89" s="13" t="s">
        <v>77</v>
      </c>
      <c r="C89" s="14" t="s">
        <v>1414</v>
      </c>
      <c r="D89" s="10"/>
      <c r="E89" s="20">
        <v>40360</v>
      </c>
      <c r="F89" s="1" t="s">
        <v>344</v>
      </c>
      <c r="G89" s="1" t="s">
        <v>934</v>
      </c>
      <c r="H89" s="1" t="s">
        <v>934</v>
      </c>
      <c r="I89" s="1" t="s">
        <v>1375</v>
      </c>
      <c r="J89" s="1">
        <v>1</v>
      </c>
      <c r="K89" s="1" t="s">
        <v>194</v>
      </c>
      <c r="L89" s="1" t="s">
        <v>38</v>
      </c>
      <c r="M89" s="1" t="s">
        <v>345</v>
      </c>
      <c r="N89" s="1" t="s">
        <v>285</v>
      </c>
      <c r="O89" s="1" t="s">
        <v>865</v>
      </c>
      <c r="P89" s="1" t="s">
        <v>907</v>
      </c>
      <c r="Q89" s="12" t="s">
        <v>929</v>
      </c>
      <c r="R89" s="12" t="s">
        <v>433</v>
      </c>
      <c r="T89" s="1" t="s">
        <v>346</v>
      </c>
      <c r="U89" s="1" t="s">
        <v>347</v>
      </c>
      <c r="W89" s="1">
        <v>80</v>
      </c>
      <c r="X89" s="1" t="s">
        <v>578</v>
      </c>
      <c r="Y89" s="1" t="s">
        <v>285</v>
      </c>
      <c r="Z89" s="1" t="s">
        <v>868</v>
      </c>
      <c r="AB89" s="1" t="s">
        <v>27</v>
      </c>
      <c r="AC89" s="1" t="s">
        <v>285</v>
      </c>
      <c r="AD89" s="1" t="s">
        <v>285</v>
      </c>
      <c r="AE89" s="1" t="s">
        <v>70</v>
      </c>
      <c r="AF89" s="1" t="s">
        <v>565</v>
      </c>
      <c r="AG89" s="1" t="s">
        <v>285</v>
      </c>
      <c r="AH89" s="1" t="s">
        <v>285</v>
      </c>
      <c r="AL89" s="1" t="s">
        <v>194</v>
      </c>
      <c r="AM89" s="1" t="s">
        <v>285</v>
      </c>
      <c r="AN89" s="1" t="s">
        <v>285</v>
      </c>
      <c r="AO89" s="1" t="s">
        <v>285</v>
      </c>
      <c r="AP89" s="1" t="s">
        <v>575</v>
      </c>
      <c r="AQ89" s="1" t="s">
        <v>285</v>
      </c>
      <c r="AR89" s="1" t="s">
        <v>285</v>
      </c>
      <c r="AS89" s="1" t="s">
        <v>472</v>
      </c>
      <c r="AT89" s="1" t="s">
        <v>285</v>
      </c>
      <c r="AU89" s="1" t="s">
        <v>285</v>
      </c>
      <c r="AW89" s="1" t="s">
        <v>285</v>
      </c>
      <c r="AX89" s="1" t="s">
        <v>285</v>
      </c>
      <c r="AY89" s="1" t="s">
        <v>1341</v>
      </c>
      <c r="AZ89" s="1" t="s">
        <v>285</v>
      </c>
      <c r="BA89" s="1" t="s">
        <v>285</v>
      </c>
      <c r="BB89" s="16" t="s">
        <v>432</v>
      </c>
      <c r="BC89" s="1" t="s">
        <v>285</v>
      </c>
      <c r="BD89" s="1">
        <v>9</v>
      </c>
      <c r="BF89" s="1" t="s">
        <v>867</v>
      </c>
      <c r="BG89" s="1">
        <v>62.62</v>
      </c>
      <c r="BH89" s="1">
        <v>20.91</v>
      </c>
      <c r="BI89" s="1">
        <v>40</v>
      </c>
      <c r="BK89" s="1">
        <v>62.28</v>
      </c>
      <c r="BL89" s="1">
        <v>20.91</v>
      </c>
      <c r="BM89" s="1">
        <v>40</v>
      </c>
      <c r="BN89" s="1">
        <v>44.19</v>
      </c>
      <c r="BO89" s="1">
        <v>22.89</v>
      </c>
      <c r="BP89" s="1">
        <v>40</v>
      </c>
      <c r="BQ89" s="1">
        <v>44.03</v>
      </c>
      <c r="BR89" s="1">
        <v>22.89</v>
      </c>
      <c r="BS89" s="1">
        <v>40</v>
      </c>
      <c r="BT89" s="1">
        <v>0.75</v>
      </c>
      <c r="BU89" s="1" t="s">
        <v>363</v>
      </c>
      <c r="BV89" s="1">
        <v>0.75</v>
      </c>
      <c r="BY89" s="1" t="s">
        <v>461</v>
      </c>
      <c r="BZ89" s="1" t="s">
        <v>472</v>
      </c>
      <c r="CA89" s="1" t="s">
        <v>285</v>
      </c>
      <c r="CB89" s="1" t="s">
        <v>285</v>
      </c>
    </row>
    <row r="90" spans="1:80" ht="34.200000000000003" customHeight="1" x14ac:dyDescent="0.3">
      <c r="A90" s="1" t="s">
        <v>1025</v>
      </c>
      <c r="B90" s="13" t="s">
        <v>78</v>
      </c>
      <c r="C90" s="14" t="s">
        <v>1414</v>
      </c>
      <c r="D90" s="10"/>
      <c r="E90" s="20">
        <v>40360</v>
      </c>
      <c r="F90" s="1" t="s">
        <v>344</v>
      </c>
      <c r="G90" s="1" t="s">
        <v>934</v>
      </c>
      <c r="H90" s="1" t="s">
        <v>934</v>
      </c>
      <c r="I90" s="1" t="s">
        <v>1375</v>
      </c>
      <c r="J90" s="1">
        <v>1</v>
      </c>
      <c r="K90" s="1" t="s">
        <v>194</v>
      </c>
      <c r="L90" s="1" t="s">
        <v>38</v>
      </c>
      <c r="M90" s="1" t="s">
        <v>345</v>
      </c>
      <c r="N90" s="1" t="s">
        <v>285</v>
      </c>
      <c r="O90" s="1" t="s">
        <v>865</v>
      </c>
      <c r="P90" s="1" t="s">
        <v>907</v>
      </c>
      <c r="Q90" s="12" t="s">
        <v>929</v>
      </c>
      <c r="R90" s="12" t="s">
        <v>433</v>
      </c>
      <c r="T90" s="1" t="s">
        <v>346</v>
      </c>
      <c r="U90" s="1" t="s">
        <v>347</v>
      </c>
      <c r="W90" s="1">
        <v>48</v>
      </c>
      <c r="X90" s="1" t="s">
        <v>579</v>
      </c>
      <c r="Y90" s="1" t="s">
        <v>285</v>
      </c>
      <c r="Z90" s="1" t="s">
        <v>869</v>
      </c>
      <c r="AB90" s="1" t="s">
        <v>27</v>
      </c>
      <c r="AC90" s="1" t="s">
        <v>285</v>
      </c>
      <c r="AD90" s="1" t="s">
        <v>285</v>
      </c>
      <c r="AE90" s="1" t="s">
        <v>70</v>
      </c>
      <c r="AF90" s="1" t="s">
        <v>569</v>
      </c>
      <c r="AG90" s="1" t="s">
        <v>285</v>
      </c>
      <c r="AH90" s="1" t="s">
        <v>285</v>
      </c>
      <c r="AL90" s="1" t="s">
        <v>194</v>
      </c>
      <c r="AM90" s="1" t="s">
        <v>285</v>
      </c>
      <c r="AN90" s="1" t="s">
        <v>285</v>
      </c>
      <c r="AO90" s="1" t="s">
        <v>285</v>
      </c>
      <c r="AP90" s="1" t="s">
        <v>576</v>
      </c>
      <c r="AQ90" s="1" t="s">
        <v>285</v>
      </c>
      <c r="AR90" s="1" t="s">
        <v>285</v>
      </c>
      <c r="AS90" s="1" t="s">
        <v>472</v>
      </c>
      <c r="AT90" s="1" t="s">
        <v>285</v>
      </c>
      <c r="AU90" s="1" t="s">
        <v>285</v>
      </c>
      <c r="AW90" s="1" t="s">
        <v>285</v>
      </c>
      <c r="AX90" s="1" t="s">
        <v>285</v>
      </c>
      <c r="AY90" s="1" t="s">
        <v>1341</v>
      </c>
      <c r="AZ90" s="1" t="s">
        <v>285</v>
      </c>
      <c r="BA90" s="1" t="s">
        <v>285</v>
      </c>
      <c r="BB90" s="16" t="s">
        <v>432</v>
      </c>
      <c r="BC90" s="1" t="s">
        <v>285</v>
      </c>
      <c r="BD90" s="1">
        <v>9</v>
      </c>
      <c r="BF90" s="1" t="s">
        <v>867</v>
      </c>
      <c r="BG90" s="1">
        <v>105.83</v>
      </c>
      <c r="BH90" s="1">
        <v>13.1</v>
      </c>
      <c r="BI90" s="1">
        <v>24</v>
      </c>
      <c r="BK90" s="1">
        <v>91</v>
      </c>
      <c r="BL90" s="1">
        <v>13.1</v>
      </c>
      <c r="BM90" s="1">
        <v>24</v>
      </c>
      <c r="BN90" s="1">
        <v>88</v>
      </c>
      <c r="BO90" s="1">
        <v>10.58</v>
      </c>
      <c r="BP90" s="1">
        <v>24</v>
      </c>
      <c r="BQ90" s="1">
        <v>79.83</v>
      </c>
      <c r="BR90" s="1">
        <v>10.58</v>
      </c>
      <c r="BS90" s="1">
        <v>24</v>
      </c>
      <c r="BT90" s="1">
        <v>0.8</v>
      </c>
      <c r="BV90" s="1">
        <v>0.8</v>
      </c>
      <c r="BW90" s="1" t="s">
        <v>877</v>
      </c>
      <c r="BX90" s="1" t="s">
        <v>433</v>
      </c>
      <c r="BY90" s="1" t="s">
        <v>461</v>
      </c>
      <c r="BZ90" s="1" t="s">
        <v>472</v>
      </c>
      <c r="CA90" s="1" t="s">
        <v>285</v>
      </c>
      <c r="CB90" s="1" t="s">
        <v>285</v>
      </c>
    </row>
    <row r="91" spans="1:80" ht="34.200000000000003" customHeight="1" x14ac:dyDescent="0.3">
      <c r="A91" s="1" t="s">
        <v>1026</v>
      </c>
      <c r="B91" s="13" t="s">
        <v>79</v>
      </c>
      <c r="C91" s="14" t="s">
        <v>1414</v>
      </c>
      <c r="D91" s="10"/>
      <c r="E91" s="20">
        <v>40360</v>
      </c>
      <c r="F91" s="1" t="s">
        <v>344</v>
      </c>
      <c r="G91" s="1" t="s">
        <v>934</v>
      </c>
      <c r="H91" s="1" t="s">
        <v>934</v>
      </c>
      <c r="I91" s="1" t="s">
        <v>1375</v>
      </c>
      <c r="J91" s="1">
        <v>1</v>
      </c>
      <c r="K91" s="1" t="s">
        <v>194</v>
      </c>
      <c r="L91" s="1" t="s">
        <v>38</v>
      </c>
      <c r="M91" s="1" t="s">
        <v>345</v>
      </c>
      <c r="N91" s="1" t="s">
        <v>285</v>
      </c>
      <c r="O91" s="1" t="s">
        <v>865</v>
      </c>
      <c r="P91" s="1" t="s">
        <v>907</v>
      </c>
      <c r="Q91" s="12" t="s">
        <v>929</v>
      </c>
      <c r="R91" s="12" t="s">
        <v>433</v>
      </c>
      <c r="T91" s="1" t="s">
        <v>346</v>
      </c>
      <c r="U91" s="1" t="s">
        <v>347</v>
      </c>
      <c r="W91" s="1">
        <v>48</v>
      </c>
      <c r="X91" s="1" t="s">
        <v>580</v>
      </c>
      <c r="Y91" s="1" t="s">
        <v>285</v>
      </c>
      <c r="Z91" s="1" t="s">
        <v>870</v>
      </c>
      <c r="AB91" s="1" t="s">
        <v>27</v>
      </c>
      <c r="AC91" s="1" t="s">
        <v>285</v>
      </c>
      <c r="AD91" s="1" t="s">
        <v>285</v>
      </c>
      <c r="AE91" s="1" t="s">
        <v>70</v>
      </c>
      <c r="AF91" s="1" t="s">
        <v>570</v>
      </c>
      <c r="AG91" s="1" t="s">
        <v>285</v>
      </c>
      <c r="AH91" s="1" t="s">
        <v>285</v>
      </c>
      <c r="AL91" s="1" t="s">
        <v>194</v>
      </c>
      <c r="AM91" s="1" t="s">
        <v>285</v>
      </c>
      <c r="AN91" s="1" t="s">
        <v>285</v>
      </c>
      <c r="AO91" s="1" t="s">
        <v>285</v>
      </c>
      <c r="AP91" s="1" t="s">
        <v>576</v>
      </c>
      <c r="AQ91" s="1" t="s">
        <v>285</v>
      </c>
      <c r="AR91" s="1" t="s">
        <v>285</v>
      </c>
      <c r="AS91" s="1" t="s">
        <v>472</v>
      </c>
      <c r="AT91" s="1" t="s">
        <v>285</v>
      </c>
      <c r="AU91" s="1" t="s">
        <v>285</v>
      </c>
      <c r="AW91" s="1" t="s">
        <v>285</v>
      </c>
      <c r="AX91" s="1" t="s">
        <v>285</v>
      </c>
      <c r="AY91" s="1" t="s">
        <v>1341</v>
      </c>
      <c r="AZ91" s="1" t="s">
        <v>285</v>
      </c>
      <c r="BA91" s="1" t="s">
        <v>285</v>
      </c>
      <c r="BB91" s="16" t="s">
        <v>432</v>
      </c>
      <c r="BC91" s="1" t="s">
        <v>285</v>
      </c>
      <c r="BD91" s="1">
        <v>9</v>
      </c>
      <c r="BF91" s="1" t="s">
        <v>867</v>
      </c>
      <c r="BG91" s="1">
        <v>111.07</v>
      </c>
      <c r="BH91" s="1">
        <v>5.32</v>
      </c>
      <c r="BI91" s="1">
        <v>24</v>
      </c>
      <c r="BK91" s="1">
        <v>95.5</v>
      </c>
      <c r="BL91" s="1">
        <v>5.32</v>
      </c>
      <c r="BM91" s="1">
        <v>24</v>
      </c>
      <c r="BN91" s="1">
        <v>94.84</v>
      </c>
      <c r="BO91" s="1">
        <v>7.64</v>
      </c>
      <c r="BP91" s="1">
        <v>24</v>
      </c>
      <c r="BQ91" s="1">
        <v>86.17</v>
      </c>
      <c r="BR91" s="1">
        <v>7.64</v>
      </c>
      <c r="BS91" s="1">
        <v>24</v>
      </c>
      <c r="BT91" s="1">
        <v>0.83</v>
      </c>
      <c r="BV91" s="1">
        <v>0.83</v>
      </c>
      <c r="BW91" s="1" t="s">
        <v>876</v>
      </c>
      <c r="BX91" s="1" t="s">
        <v>433</v>
      </c>
      <c r="BY91" s="1" t="s">
        <v>461</v>
      </c>
      <c r="BZ91" s="1" t="s">
        <v>472</v>
      </c>
      <c r="CA91" s="1" t="s">
        <v>285</v>
      </c>
      <c r="CB91" s="1" t="s">
        <v>285</v>
      </c>
    </row>
    <row r="92" spans="1:80" ht="34.200000000000003" customHeight="1" x14ac:dyDescent="0.3">
      <c r="A92" s="1" t="s">
        <v>1027</v>
      </c>
      <c r="B92" s="13" t="s">
        <v>80</v>
      </c>
      <c r="C92" s="14" t="s">
        <v>1414</v>
      </c>
      <c r="D92" s="10"/>
      <c r="E92" s="20">
        <v>40360</v>
      </c>
      <c r="F92" s="1" t="s">
        <v>344</v>
      </c>
      <c r="G92" s="1" t="s">
        <v>934</v>
      </c>
      <c r="H92" s="1" t="s">
        <v>934</v>
      </c>
      <c r="I92" s="1" t="s">
        <v>1375</v>
      </c>
      <c r="J92" s="1">
        <v>1</v>
      </c>
      <c r="K92" s="1" t="s">
        <v>194</v>
      </c>
      <c r="L92" s="1" t="s">
        <v>38</v>
      </c>
      <c r="M92" s="1" t="s">
        <v>345</v>
      </c>
      <c r="N92" s="1" t="s">
        <v>285</v>
      </c>
      <c r="O92" s="1" t="s">
        <v>865</v>
      </c>
      <c r="P92" s="1" t="s">
        <v>907</v>
      </c>
      <c r="Q92" s="12" t="s">
        <v>929</v>
      </c>
      <c r="R92" s="12" t="s">
        <v>433</v>
      </c>
      <c r="T92" s="1" t="s">
        <v>346</v>
      </c>
      <c r="U92" s="1" t="s">
        <v>347</v>
      </c>
      <c r="W92" s="1">
        <v>40</v>
      </c>
      <c r="X92" s="1" t="s">
        <v>581</v>
      </c>
      <c r="Y92" s="1" t="s">
        <v>285</v>
      </c>
      <c r="Z92" s="1" t="s">
        <v>871</v>
      </c>
      <c r="AB92" s="1" t="s">
        <v>27</v>
      </c>
      <c r="AC92" s="1" t="s">
        <v>285</v>
      </c>
      <c r="AD92" s="1" t="s">
        <v>285</v>
      </c>
      <c r="AE92" s="1" t="s">
        <v>70</v>
      </c>
      <c r="AF92" s="1" t="s">
        <v>571</v>
      </c>
      <c r="AG92" s="1" t="s">
        <v>285</v>
      </c>
      <c r="AH92" s="1" t="s">
        <v>285</v>
      </c>
      <c r="AL92" s="1" t="s">
        <v>194</v>
      </c>
      <c r="AM92" s="1" t="s">
        <v>285</v>
      </c>
      <c r="AN92" s="1" t="s">
        <v>285</v>
      </c>
      <c r="AO92" s="1" t="s">
        <v>285</v>
      </c>
      <c r="AP92" s="1" t="s">
        <v>576</v>
      </c>
      <c r="AQ92" s="1" t="s">
        <v>285</v>
      </c>
      <c r="AR92" s="1" t="s">
        <v>285</v>
      </c>
      <c r="AS92" s="1" t="s">
        <v>472</v>
      </c>
      <c r="AT92" s="1" t="s">
        <v>285</v>
      </c>
      <c r="AU92" s="1" t="s">
        <v>285</v>
      </c>
      <c r="AW92" s="1" t="s">
        <v>285</v>
      </c>
      <c r="AX92" s="1" t="s">
        <v>285</v>
      </c>
      <c r="AY92" s="1" t="s">
        <v>1341</v>
      </c>
      <c r="AZ92" s="1" t="s">
        <v>285</v>
      </c>
      <c r="BA92" s="1" t="s">
        <v>285</v>
      </c>
      <c r="BB92" s="16" t="s">
        <v>432</v>
      </c>
      <c r="BC92" s="1" t="s">
        <v>285</v>
      </c>
      <c r="BD92" s="1">
        <v>9</v>
      </c>
      <c r="BF92" s="1" t="s">
        <v>867</v>
      </c>
      <c r="BG92" s="1">
        <v>111</v>
      </c>
      <c r="BH92" s="1">
        <v>7.82</v>
      </c>
      <c r="BI92" s="1">
        <v>20</v>
      </c>
      <c r="BK92" s="1">
        <v>92.83</v>
      </c>
      <c r="BL92" s="1">
        <v>7.82</v>
      </c>
      <c r="BM92" s="1">
        <v>20</v>
      </c>
      <c r="BN92" s="1">
        <v>94.83</v>
      </c>
      <c r="BO92" s="1">
        <v>10.24</v>
      </c>
      <c r="BP92" s="1">
        <v>20</v>
      </c>
      <c r="BQ92" s="1">
        <v>84</v>
      </c>
      <c r="BR92" s="1">
        <v>10.24</v>
      </c>
      <c r="BS92" s="1">
        <v>20</v>
      </c>
      <c r="BT92" s="1">
        <v>1.1100000000000001</v>
      </c>
      <c r="BU92" s="1">
        <v>0.98</v>
      </c>
      <c r="BV92" s="1">
        <v>1.1100000000000001</v>
      </c>
      <c r="BW92" s="1" t="s">
        <v>875</v>
      </c>
      <c r="BX92" s="1" t="s">
        <v>433</v>
      </c>
      <c r="BY92" s="1" t="s">
        <v>461</v>
      </c>
      <c r="BZ92" s="1" t="s">
        <v>472</v>
      </c>
      <c r="CA92" s="1" t="s">
        <v>285</v>
      </c>
      <c r="CB92" s="1" t="s">
        <v>285</v>
      </c>
    </row>
    <row r="93" spans="1:80" ht="34.200000000000003" customHeight="1" x14ac:dyDescent="0.3">
      <c r="A93" s="1" t="s">
        <v>1028</v>
      </c>
      <c r="B93" s="13" t="s">
        <v>81</v>
      </c>
      <c r="C93" s="14" t="s">
        <v>1414</v>
      </c>
      <c r="D93" s="10"/>
      <c r="E93" s="20">
        <v>40360</v>
      </c>
      <c r="F93" s="1" t="s">
        <v>344</v>
      </c>
      <c r="G93" s="1" t="s">
        <v>934</v>
      </c>
      <c r="H93" s="1" t="s">
        <v>934</v>
      </c>
      <c r="I93" s="1" t="s">
        <v>1375</v>
      </c>
      <c r="J93" s="1">
        <v>1</v>
      </c>
      <c r="K93" s="1" t="s">
        <v>194</v>
      </c>
      <c r="L93" s="1" t="s">
        <v>38</v>
      </c>
      <c r="M93" s="1" t="s">
        <v>345</v>
      </c>
      <c r="N93" s="1" t="s">
        <v>285</v>
      </c>
      <c r="O93" s="1" t="s">
        <v>865</v>
      </c>
      <c r="P93" s="1" t="s">
        <v>907</v>
      </c>
      <c r="Q93" s="12" t="s">
        <v>929</v>
      </c>
      <c r="R93" s="12" t="s">
        <v>433</v>
      </c>
      <c r="T93" s="1" t="s">
        <v>346</v>
      </c>
      <c r="U93" s="1" t="s">
        <v>347</v>
      </c>
      <c r="W93" s="1">
        <v>39</v>
      </c>
      <c r="X93" s="1" t="s">
        <v>572</v>
      </c>
      <c r="Y93" s="1" t="s">
        <v>285</v>
      </c>
      <c r="Z93" s="1" t="s">
        <v>872</v>
      </c>
      <c r="AB93" s="1" t="s">
        <v>27</v>
      </c>
      <c r="AC93" s="1" t="s">
        <v>285</v>
      </c>
      <c r="AD93" s="1" t="s">
        <v>285</v>
      </c>
      <c r="AE93" s="1" t="s">
        <v>70</v>
      </c>
      <c r="AF93" s="1" t="s">
        <v>1319</v>
      </c>
      <c r="AG93" s="1" t="s">
        <v>285</v>
      </c>
      <c r="AH93" s="1" t="s">
        <v>285</v>
      </c>
      <c r="AL93" s="1" t="s">
        <v>194</v>
      </c>
      <c r="AM93" s="1" t="s">
        <v>285</v>
      </c>
      <c r="AN93" s="1" t="s">
        <v>285</v>
      </c>
      <c r="AO93" s="1" t="s">
        <v>285</v>
      </c>
      <c r="AP93" s="1" t="s">
        <v>573</v>
      </c>
      <c r="AQ93" s="1" t="s">
        <v>285</v>
      </c>
      <c r="AR93" s="1" t="s">
        <v>285</v>
      </c>
      <c r="AS93" s="1" t="s">
        <v>472</v>
      </c>
      <c r="AT93" s="1" t="s">
        <v>285</v>
      </c>
      <c r="AU93" s="1" t="s">
        <v>285</v>
      </c>
      <c r="AW93" s="1" t="s">
        <v>285</v>
      </c>
      <c r="AX93" s="1" t="s">
        <v>285</v>
      </c>
      <c r="AY93" s="1" t="s">
        <v>1341</v>
      </c>
      <c r="AZ93" s="1" t="s">
        <v>285</v>
      </c>
      <c r="BA93" s="1" t="s">
        <v>285</v>
      </c>
      <c r="BB93" s="16" t="s">
        <v>432</v>
      </c>
      <c r="BC93" s="1" t="s">
        <v>285</v>
      </c>
      <c r="BD93" s="1">
        <v>9</v>
      </c>
      <c r="BF93" s="1" t="s">
        <v>867</v>
      </c>
      <c r="BG93" s="1">
        <v>71.45</v>
      </c>
      <c r="BH93" s="1">
        <v>12.14</v>
      </c>
      <c r="BI93" s="1">
        <v>20</v>
      </c>
      <c r="BK93" s="1">
        <v>57.2</v>
      </c>
      <c r="BL93" s="1">
        <v>12.14</v>
      </c>
      <c r="BM93" s="1">
        <v>20</v>
      </c>
      <c r="BN93" s="1">
        <v>40.58</v>
      </c>
      <c r="BO93" s="1">
        <v>11.79</v>
      </c>
      <c r="BP93" s="1">
        <v>19</v>
      </c>
      <c r="BQ93" s="1">
        <v>40.79</v>
      </c>
      <c r="BR93" s="1">
        <v>11.79</v>
      </c>
      <c r="BS93" s="1">
        <v>19</v>
      </c>
      <c r="BT93" s="1">
        <v>-1.23</v>
      </c>
      <c r="BV93" s="1">
        <v>-1.23</v>
      </c>
      <c r="BW93" s="1" t="s">
        <v>880</v>
      </c>
      <c r="BX93" s="1" t="s">
        <v>433</v>
      </c>
      <c r="BY93" s="1" t="s">
        <v>461</v>
      </c>
      <c r="BZ93" s="1" t="s">
        <v>472</v>
      </c>
      <c r="CA93" s="1" t="s">
        <v>285</v>
      </c>
      <c r="CB93" s="1" t="s">
        <v>285</v>
      </c>
    </row>
    <row r="94" spans="1:80" ht="34.200000000000003" customHeight="1" x14ac:dyDescent="0.3">
      <c r="A94" s="1" t="s">
        <v>1029</v>
      </c>
      <c r="B94" s="13" t="s">
        <v>82</v>
      </c>
      <c r="C94" s="14" t="s">
        <v>1414</v>
      </c>
      <c r="D94" s="10">
        <v>1</v>
      </c>
      <c r="E94" s="20">
        <v>40360</v>
      </c>
      <c r="F94" s="1" t="s">
        <v>344</v>
      </c>
      <c r="G94" s="1" t="s">
        <v>934</v>
      </c>
      <c r="H94" s="1" t="s">
        <v>934</v>
      </c>
      <c r="I94" s="1" t="s">
        <v>1375</v>
      </c>
      <c r="J94" s="1">
        <v>1</v>
      </c>
      <c r="K94" s="1" t="s">
        <v>194</v>
      </c>
      <c r="L94" s="1" t="s">
        <v>38</v>
      </c>
      <c r="M94" s="1" t="s">
        <v>345</v>
      </c>
      <c r="N94" s="1" t="s">
        <v>285</v>
      </c>
      <c r="O94" s="1" t="s">
        <v>865</v>
      </c>
      <c r="P94" s="1" t="s">
        <v>907</v>
      </c>
      <c r="Q94" s="12" t="s">
        <v>929</v>
      </c>
      <c r="R94" s="12" t="s">
        <v>433</v>
      </c>
      <c r="T94" s="1" t="s">
        <v>346</v>
      </c>
      <c r="U94" s="1" t="s">
        <v>347</v>
      </c>
      <c r="W94" s="1">
        <v>39</v>
      </c>
      <c r="X94" s="1" t="s">
        <v>572</v>
      </c>
      <c r="Y94" s="1" t="s">
        <v>285</v>
      </c>
      <c r="Z94" s="1" t="s">
        <v>872</v>
      </c>
      <c r="AB94" s="1" t="s">
        <v>27</v>
      </c>
      <c r="AC94" s="1" t="s">
        <v>285</v>
      </c>
      <c r="AD94" s="1" t="s">
        <v>285</v>
      </c>
      <c r="AE94" s="1" t="s">
        <v>70</v>
      </c>
      <c r="AF94" s="1" t="s">
        <v>1320</v>
      </c>
      <c r="AG94" s="1" t="s">
        <v>285</v>
      </c>
      <c r="AH94" s="1" t="s">
        <v>285</v>
      </c>
      <c r="AL94" s="1" t="s">
        <v>194</v>
      </c>
      <c r="AM94" s="1" t="s">
        <v>285</v>
      </c>
      <c r="AN94" s="1" t="s">
        <v>285</v>
      </c>
      <c r="AO94" s="1" t="s">
        <v>285</v>
      </c>
      <c r="AP94" s="1" t="s">
        <v>573</v>
      </c>
      <c r="AQ94" s="1" t="s">
        <v>285</v>
      </c>
      <c r="AR94" s="1" t="s">
        <v>285</v>
      </c>
      <c r="AS94" s="1" t="s">
        <v>472</v>
      </c>
      <c r="AT94" s="1" t="s">
        <v>285</v>
      </c>
      <c r="AU94" s="1" t="s">
        <v>285</v>
      </c>
      <c r="AW94" s="1" t="s">
        <v>285</v>
      </c>
      <c r="AX94" s="1" t="s">
        <v>285</v>
      </c>
      <c r="AY94" s="1" t="s">
        <v>1341</v>
      </c>
      <c r="AZ94" s="1" t="s">
        <v>285</v>
      </c>
      <c r="BA94" s="1" t="s">
        <v>285</v>
      </c>
      <c r="BB94" s="16" t="s">
        <v>432</v>
      </c>
      <c r="BC94" s="1" t="s">
        <v>285</v>
      </c>
      <c r="BD94" s="1">
        <v>9</v>
      </c>
      <c r="BF94" s="1" t="s">
        <v>867</v>
      </c>
      <c r="BG94" s="1">
        <v>79.819999999999993</v>
      </c>
      <c r="BH94" s="1">
        <v>23.66</v>
      </c>
      <c r="BI94" s="1">
        <v>20</v>
      </c>
      <c r="BK94" s="1">
        <v>49.22</v>
      </c>
      <c r="BL94" s="1">
        <v>23.66</v>
      </c>
      <c r="BM94" s="1">
        <v>20</v>
      </c>
      <c r="BN94" s="1">
        <v>65.349999999999994</v>
      </c>
      <c r="BO94" s="1">
        <v>23.9</v>
      </c>
      <c r="BP94" s="1">
        <v>19</v>
      </c>
      <c r="BQ94" s="1">
        <v>43.61</v>
      </c>
      <c r="BR94" s="1">
        <v>23.9</v>
      </c>
      <c r="BS94" s="1">
        <v>19</v>
      </c>
      <c r="BT94" s="1">
        <v>-0.71</v>
      </c>
      <c r="BV94" s="1">
        <v>-0.71</v>
      </c>
      <c r="BW94" s="1" t="s">
        <v>881</v>
      </c>
      <c r="BX94" s="1" t="s">
        <v>433</v>
      </c>
      <c r="BY94" s="1" t="s">
        <v>461</v>
      </c>
      <c r="BZ94" s="1" t="s">
        <v>472</v>
      </c>
      <c r="CA94" s="1" t="s">
        <v>285</v>
      </c>
      <c r="CB94" s="1" t="s">
        <v>285</v>
      </c>
    </row>
    <row r="95" spans="1:80" ht="34.200000000000003" customHeight="1" x14ac:dyDescent="0.3">
      <c r="A95" s="1" t="s">
        <v>1030</v>
      </c>
      <c r="B95" s="13" t="s">
        <v>83</v>
      </c>
      <c r="C95" s="14" t="s">
        <v>1414</v>
      </c>
      <c r="D95" s="10"/>
      <c r="E95" s="20">
        <v>40360</v>
      </c>
      <c r="F95" s="1" t="s">
        <v>344</v>
      </c>
      <c r="G95" s="1" t="s">
        <v>934</v>
      </c>
      <c r="H95" s="1" t="s">
        <v>934</v>
      </c>
      <c r="I95" s="1" t="s">
        <v>1375</v>
      </c>
      <c r="J95" s="1">
        <v>1</v>
      </c>
      <c r="K95" s="1" t="s">
        <v>194</v>
      </c>
      <c r="L95" s="1" t="s">
        <v>38</v>
      </c>
      <c r="M95" s="1" t="s">
        <v>345</v>
      </c>
      <c r="N95" s="1" t="s">
        <v>285</v>
      </c>
      <c r="O95" s="1" t="s">
        <v>865</v>
      </c>
      <c r="P95" s="1" t="s">
        <v>907</v>
      </c>
      <c r="Q95" s="12" t="s">
        <v>929</v>
      </c>
      <c r="R95" s="12" t="s">
        <v>433</v>
      </c>
      <c r="T95" s="1" t="s">
        <v>346</v>
      </c>
      <c r="U95" s="1" t="s">
        <v>347</v>
      </c>
      <c r="W95" s="1">
        <v>18</v>
      </c>
      <c r="X95" s="1" t="s">
        <v>582</v>
      </c>
      <c r="Y95" s="1" t="s">
        <v>285</v>
      </c>
      <c r="Z95" s="1" t="s">
        <v>873</v>
      </c>
      <c r="AB95" s="1" t="s">
        <v>27</v>
      </c>
      <c r="AC95" s="1" t="s">
        <v>285</v>
      </c>
      <c r="AD95" s="1" t="s">
        <v>285</v>
      </c>
      <c r="AE95" s="1" t="s">
        <v>70</v>
      </c>
      <c r="AF95" s="1" t="s">
        <v>566</v>
      </c>
      <c r="AG95" s="1" t="s">
        <v>285</v>
      </c>
      <c r="AH95" s="1" t="s">
        <v>285</v>
      </c>
      <c r="AL95" s="1" t="s">
        <v>194</v>
      </c>
      <c r="AM95" s="1" t="s">
        <v>285</v>
      </c>
      <c r="AN95" s="1" t="s">
        <v>285</v>
      </c>
      <c r="AO95" s="1" t="s">
        <v>285</v>
      </c>
      <c r="AP95" s="1" t="s">
        <v>575</v>
      </c>
      <c r="AQ95" s="1" t="s">
        <v>285</v>
      </c>
      <c r="AR95" s="1" t="s">
        <v>285</v>
      </c>
      <c r="AS95" s="1" t="s">
        <v>472</v>
      </c>
      <c r="AT95" s="1" t="s">
        <v>285</v>
      </c>
      <c r="AU95" s="1" t="s">
        <v>285</v>
      </c>
      <c r="AW95" s="1" t="s">
        <v>285</v>
      </c>
      <c r="AX95" s="1" t="s">
        <v>285</v>
      </c>
      <c r="AY95" s="1" t="s">
        <v>1341</v>
      </c>
      <c r="AZ95" s="1" t="s">
        <v>285</v>
      </c>
      <c r="BA95" s="1" t="s">
        <v>285</v>
      </c>
      <c r="BB95" s="16" t="s">
        <v>432</v>
      </c>
      <c r="BC95" s="1" t="s">
        <v>285</v>
      </c>
      <c r="BD95" s="1">
        <v>9</v>
      </c>
      <c r="BF95" s="1" t="s">
        <v>867</v>
      </c>
      <c r="BG95" s="1">
        <v>25.44</v>
      </c>
      <c r="BH95" s="1">
        <v>23.78</v>
      </c>
      <c r="BI95" s="1">
        <v>9</v>
      </c>
      <c r="BK95" s="1">
        <v>49.44</v>
      </c>
      <c r="BL95" s="1">
        <v>23.78</v>
      </c>
      <c r="BM95" s="1">
        <v>9</v>
      </c>
      <c r="BN95" s="1" t="s">
        <v>1335</v>
      </c>
      <c r="BO95" s="1">
        <v>15.81</v>
      </c>
      <c r="BP95" s="1">
        <v>9</v>
      </c>
      <c r="BQ95" s="1">
        <v>30</v>
      </c>
      <c r="BR95" s="1">
        <v>15.81</v>
      </c>
      <c r="BS95" s="1">
        <v>9</v>
      </c>
      <c r="BT95" s="1">
        <v>-1.36</v>
      </c>
      <c r="BV95" s="1">
        <v>-1.36</v>
      </c>
      <c r="BW95" s="1" t="s">
        <v>882</v>
      </c>
      <c r="BX95" s="1" t="s">
        <v>433</v>
      </c>
      <c r="BY95" s="1" t="s">
        <v>461</v>
      </c>
      <c r="BZ95" s="1" t="s">
        <v>472</v>
      </c>
      <c r="CA95" s="1" t="s">
        <v>285</v>
      </c>
      <c r="CB95" s="1" t="s">
        <v>285</v>
      </c>
    </row>
    <row r="96" spans="1:80" ht="34.200000000000003" customHeight="1" x14ac:dyDescent="0.3">
      <c r="A96" s="7" t="s">
        <v>700</v>
      </c>
      <c r="B96" s="13" t="s">
        <v>467</v>
      </c>
      <c r="C96" s="14" t="s">
        <v>1415</v>
      </c>
      <c r="D96" s="10">
        <v>1</v>
      </c>
      <c r="E96" s="20">
        <v>40359</v>
      </c>
      <c r="F96" s="1" t="s">
        <v>894</v>
      </c>
      <c r="G96" s="1" t="s">
        <v>933</v>
      </c>
      <c r="H96" s="1" t="s">
        <v>933</v>
      </c>
      <c r="I96" s="1" t="s">
        <v>1373</v>
      </c>
      <c r="J96" s="1">
        <v>4</v>
      </c>
      <c r="K96" s="1" t="s">
        <v>138</v>
      </c>
      <c r="L96" s="1" t="s">
        <v>440</v>
      </c>
      <c r="M96" s="1" t="s">
        <v>468</v>
      </c>
      <c r="N96" s="1" t="s">
        <v>303</v>
      </c>
      <c r="O96" s="1" t="s">
        <v>812</v>
      </c>
      <c r="P96" s="1" t="s">
        <v>914</v>
      </c>
      <c r="Q96" s="1" t="s">
        <v>914</v>
      </c>
      <c r="R96" s="1" t="s">
        <v>433</v>
      </c>
      <c r="T96" s="1" t="s">
        <v>469</v>
      </c>
      <c r="U96" s="1" t="s">
        <v>470</v>
      </c>
      <c r="W96" s="1">
        <v>62</v>
      </c>
      <c r="X96" s="1" t="s">
        <v>466</v>
      </c>
      <c r="Y96" s="1" t="s">
        <v>472</v>
      </c>
      <c r="Z96" s="1" t="s">
        <v>471</v>
      </c>
      <c r="AB96" s="1" t="s">
        <v>462</v>
      </c>
      <c r="AC96" s="1" t="s">
        <v>68</v>
      </c>
      <c r="AD96" s="1" t="s">
        <v>68</v>
      </c>
      <c r="AE96" s="1" t="s">
        <v>70</v>
      </c>
      <c r="AF96" s="1" t="s">
        <v>1417</v>
      </c>
      <c r="AG96" s="1" t="s">
        <v>94</v>
      </c>
      <c r="AH96" s="1" t="s">
        <v>813</v>
      </c>
      <c r="AL96" s="1" t="s">
        <v>114</v>
      </c>
      <c r="AM96" s="1" t="s">
        <v>471</v>
      </c>
      <c r="AN96" s="1" t="s">
        <v>474</v>
      </c>
      <c r="AO96" s="1" t="s">
        <v>473</v>
      </c>
      <c r="AP96" s="1" t="s">
        <v>476</v>
      </c>
      <c r="AQ96" s="1" t="s">
        <v>475</v>
      </c>
      <c r="AR96" s="19" t="s">
        <v>425</v>
      </c>
      <c r="AS96" s="1" t="s">
        <v>28</v>
      </c>
      <c r="AT96" s="1" t="s">
        <v>477</v>
      </c>
      <c r="AU96" s="1" t="s">
        <v>478</v>
      </c>
      <c r="AW96" s="1" t="s">
        <v>465</v>
      </c>
      <c r="AX96" s="1" t="s">
        <v>1337</v>
      </c>
      <c r="AY96" s="1" t="s">
        <v>1315</v>
      </c>
      <c r="AZ96" s="1" t="s">
        <v>431</v>
      </c>
      <c r="BA96" s="1" t="s">
        <v>479</v>
      </c>
      <c r="BB96" s="16" t="s">
        <v>432</v>
      </c>
      <c r="BC96" s="1" t="s">
        <v>480</v>
      </c>
      <c r="BD96" s="1">
        <v>0</v>
      </c>
      <c r="BF96" s="1" t="s">
        <v>481</v>
      </c>
      <c r="BG96" s="1">
        <v>17.77</v>
      </c>
      <c r="BH96" s="1">
        <v>1.45</v>
      </c>
      <c r="BI96" s="1">
        <v>31</v>
      </c>
      <c r="BK96" s="1">
        <v>16.16</v>
      </c>
      <c r="BL96" s="1">
        <v>1.82</v>
      </c>
      <c r="BM96" s="1">
        <v>31</v>
      </c>
      <c r="BN96" s="1">
        <v>16.48</v>
      </c>
      <c r="BO96" s="1">
        <v>3.08</v>
      </c>
      <c r="BP96" s="1">
        <v>31</v>
      </c>
      <c r="BQ96" s="1">
        <v>16.579999999999998</v>
      </c>
      <c r="BR96" s="1">
        <v>2.86</v>
      </c>
      <c r="BS96" s="1">
        <v>31</v>
      </c>
      <c r="BT96" s="1">
        <v>0.71</v>
      </c>
      <c r="BU96" s="1">
        <v>0.69</v>
      </c>
      <c r="BV96" s="1">
        <v>0.63</v>
      </c>
      <c r="BW96" s="1" t="s">
        <v>482</v>
      </c>
      <c r="BX96" s="1" t="s">
        <v>433</v>
      </c>
      <c r="BY96" s="1" t="s">
        <v>28</v>
      </c>
      <c r="BZ96" s="1" t="s">
        <v>28</v>
      </c>
      <c r="CA96" s="1" t="s">
        <v>194</v>
      </c>
      <c r="CB96" s="1" t="s">
        <v>250</v>
      </c>
    </row>
    <row r="97" spans="1:80" ht="34.200000000000003" customHeight="1" x14ac:dyDescent="0.3">
      <c r="A97" s="7" t="s">
        <v>840</v>
      </c>
      <c r="B97" s="8" t="s">
        <v>841</v>
      </c>
      <c r="C97" s="9" t="s">
        <v>1416</v>
      </c>
      <c r="D97" s="27">
        <v>1</v>
      </c>
      <c r="E97" s="11">
        <v>40858</v>
      </c>
      <c r="F97" s="1" t="s">
        <v>894</v>
      </c>
      <c r="G97" s="1" t="s">
        <v>933</v>
      </c>
      <c r="H97" s="1" t="s">
        <v>933</v>
      </c>
      <c r="I97" s="1" t="s">
        <v>1373</v>
      </c>
      <c r="J97" s="1">
        <v>4</v>
      </c>
      <c r="K97" s="1" t="s">
        <v>147</v>
      </c>
      <c r="L97" s="1" t="s">
        <v>38</v>
      </c>
      <c r="M97" s="1" t="s">
        <v>468</v>
      </c>
      <c r="N97" s="1" t="s">
        <v>303</v>
      </c>
      <c r="O97" s="1" t="s">
        <v>433</v>
      </c>
      <c r="P97" s="1" t="s">
        <v>914</v>
      </c>
      <c r="Q97" s="1" t="s">
        <v>914</v>
      </c>
      <c r="R97" s="1" t="s">
        <v>433</v>
      </c>
      <c r="T97" s="1" t="s">
        <v>842</v>
      </c>
      <c r="U97" s="1" t="s">
        <v>843</v>
      </c>
      <c r="W97" s="1">
        <v>28</v>
      </c>
      <c r="X97" s="1" t="s">
        <v>230</v>
      </c>
      <c r="Y97" s="1" t="s">
        <v>182</v>
      </c>
      <c r="Z97" s="1" t="s">
        <v>844</v>
      </c>
      <c r="AB97" s="1" t="s">
        <v>462</v>
      </c>
      <c r="AC97" s="1" t="s">
        <v>68</v>
      </c>
      <c r="AD97" s="1" t="s">
        <v>421</v>
      </c>
      <c r="AE97" s="1" t="s">
        <v>776</v>
      </c>
      <c r="AF97" s="1" t="s">
        <v>1417</v>
      </c>
      <c r="AG97" s="1" t="s">
        <v>94</v>
      </c>
      <c r="AH97" s="1" t="s">
        <v>836</v>
      </c>
      <c r="AL97" s="1" t="s">
        <v>247</v>
      </c>
      <c r="AM97" s="1" t="s">
        <v>845</v>
      </c>
      <c r="AN97" s="1" t="s">
        <v>845</v>
      </c>
      <c r="AO97" s="1" t="s">
        <v>845</v>
      </c>
      <c r="AP97" s="1" t="s">
        <v>355</v>
      </c>
      <c r="AQ97" s="1" t="s">
        <v>357</v>
      </c>
      <c r="AR97" s="1" t="s">
        <v>285</v>
      </c>
      <c r="AS97" s="1" t="s">
        <v>182</v>
      </c>
      <c r="AT97" s="1" t="s">
        <v>285</v>
      </c>
      <c r="AU97" s="1" t="s">
        <v>285</v>
      </c>
      <c r="AW97" s="1" t="s">
        <v>361</v>
      </c>
      <c r="AX97" s="1" t="s">
        <v>429</v>
      </c>
      <c r="AY97" s="1" t="s">
        <v>1341</v>
      </c>
      <c r="AZ97" s="1" t="s">
        <v>431</v>
      </c>
      <c r="BA97" s="1" t="s">
        <v>285</v>
      </c>
      <c r="BB97" s="1" t="s">
        <v>432</v>
      </c>
      <c r="BC97" s="1" t="s">
        <v>285</v>
      </c>
      <c r="BD97" s="1">
        <v>9</v>
      </c>
      <c r="BF97" s="1" t="s">
        <v>274</v>
      </c>
      <c r="BG97" s="1">
        <v>6.5</v>
      </c>
      <c r="BH97" s="1">
        <v>2.4700000000000002</v>
      </c>
      <c r="BI97" s="1">
        <v>14</v>
      </c>
      <c r="BK97" s="1">
        <v>5.86</v>
      </c>
      <c r="BL97" s="1">
        <v>1.46</v>
      </c>
      <c r="BM97" s="1">
        <v>14</v>
      </c>
      <c r="BN97" s="1">
        <v>6.29</v>
      </c>
      <c r="BO97" s="1">
        <v>2.09</v>
      </c>
      <c r="BP97" s="1">
        <v>14</v>
      </c>
      <c r="BQ97" s="1">
        <v>6</v>
      </c>
      <c r="BR97" s="1">
        <v>2.1800000000000002</v>
      </c>
      <c r="BS97" s="1">
        <v>14</v>
      </c>
      <c r="BT97" s="29">
        <v>-0.13</v>
      </c>
      <c r="BU97" s="29">
        <v>-0.12</v>
      </c>
      <c r="BX97" s="1" t="s">
        <v>432</v>
      </c>
      <c r="BY97" s="1" t="s">
        <v>461</v>
      </c>
      <c r="BZ97" s="1" t="s">
        <v>28</v>
      </c>
      <c r="CA97" s="1" t="s">
        <v>846</v>
      </c>
      <c r="CB97" s="1" t="s">
        <v>709</v>
      </c>
    </row>
    <row r="98" spans="1:80" ht="34.200000000000003" customHeight="1" x14ac:dyDescent="0.3">
      <c r="A98" s="1" t="s">
        <v>889</v>
      </c>
      <c r="B98" s="13" t="s">
        <v>40</v>
      </c>
      <c r="C98" s="14" t="s">
        <v>1468</v>
      </c>
      <c r="D98" s="10"/>
      <c r="E98" s="11">
        <v>40858</v>
      </c>
      <c r="F98" s="1" t="s">
        <v>37</v>
      </c>
      <c r="G98" s="1" t="s">
        <v>933</v>
      </c>
      <c r="H98" s="1" t="s">
        <v>933</v>
      </c>
      <c r="I98" s="1" t="s">
        <v>1373</v>
      </c>
      <c r="J98" s="1">
        <v>4</v>
      </c>
      <c r="K98" s="1" t="s">
        <v>139</v>
      </c>
      <c r="L98" s="1" t="s">
        <v>38</v>
      </c>
      <c r="M98" s="12" t="s">
        <v>62</v>
      </c>
      <c r="N98" s="12" t="s">
        <v>366</v>
      </c>
      <c r="O98" s="12" t="s">
        <v>887</v>
      </c>
      <c r="P98" s="12" t="s">
        <v>901</v>
      </c>
      <c r="Q98" s="12" t="s">
        <v>929</v>
      </c>
      <c r="R98" s="12" t="s">
        <v>433</v>
      </c>
      <c r="T98" s="1" t="s">
        <v>64</v>
      </c>
      <c r="U98" s="1" t="s">
        <v>63</v>
      </c>
      <c r="W98" s="1">
        <v>102</v>
      </c>
      <c r="X98" s="19" t="s">
        <v>886</v>
      </c>
      <c r="Y98" s="1" t="s">
        <v>65</v>
      </c>
      <c r="Z98" s="1" t="s">
        <v>66</v>
      </c>
      <c r="AB98" s="1" t="s">
        <v>67</v>
      </c>
      <c r="AC98" s="1" t="s">
        <v>68</v>
      </c>
      <c r="AD98" s="1" t="s">
        <v>69</v>
      </c>
      <c r="AE98" s="1" t="s">
        <v>70</v>
      </c>
      <c r="AF98" s="1" t="s">
        <v>71</v>
      </c>
      <c r="AG98" s="1" t="s">
        <v>94</v>
      </c>
      <c r="AL98" s="1" t="s">
        <v>247</v>
      </c>
      <c r="AM98" s="1" t="s">
        <v>72</v>
      </c>
      <c r="AN98" s="1" t="s">
        <v>152</v>
      </c>
      <c r="AO98" s="1" t="s">
        <v>422</v>
      </c>
      <c r="AP98" s="1" t="s">
        <v>423</v>
      </c>
      <c r="AQ98" s="1" t="s">
        <v>424</v>
      </c>
      <c r="AR98" s="19" t="s">
        <v>425</v>
      </c>
      <c r="AS98" s="1" t="s">
        <v>1324</v>
      </c>
      <c r="AT98" s="1" t="s">
        <v>426</v>
      </c>
      <c r="AU98" s="1" t="s">
        <v>427</v>
      </c>
      <c r="AW98" s="1" t="s">
        <v>428</v>
      </c>
      <c r="AX98" s="1" t="s">
        <v>429</v>
      </c>
      <c r="AY98" s="1" t="s">
        <v>430</v>
      </c>
      <c r="AZ98" s="1" t="s">
        <v>431</v>
      </c>
      <c r="BA98" s="19" t="s">
        <v>432</v>
      </c>
      <c r="BB98" s="19" t="s">
        <v>432</v>
      </c>
      <c r="BC98" s="1" t="s">
        <v>480</v>
      </c>
      <c r="BD98" s="1">
        <v>0</v>
      </c>
      <c r="BF98" s="1" t="s">
        <v>434</v>
      </c>
      <c r="BG98" s="1">
        <v>7.22</v>
      </c>
      <c r="BH98" s="1">
        <v>1.43</v>
      </c>
      <c r="BI98" s="1">
        <v>51</v>
      </c>
      <c r="BK98" s="1">
        <v>6.04</v>
      </c>
      <c r="BL98" s="1">
        <v>1.48</v>
      </c>
      <c r="BM98" s="1">
        <v>51</v>
      </c>
      <c r="BN98" s="1">
        <v>6.47</v>
      </c>
      <c r="BO98" s="1">
        <v>1.86</v>
      </c>
      <c r="BP98" s="1">
        <v>51</v>
      </c>
      <c r="BQ98" s="1">
        <v>6.12</v>
      </c>
      <c r="BR98" s="1">
        <v>1.8</v>
      </c>
      <c r="BS98" s="1">
        <v>51</v>
      </c>
      <c r="BT98" s="1">
        <v>0.5</v>
      </c>
      <c r="BU98" s="1">
        <v>0.49</v>
      </c>
      <c r="BW98" s="1" t="s">
        <v>436</v>
      </c>
      <c r="BX98" s="1" t="s">
        <v>433</v>
      </c>
      <c r="BY98" s="1" t="s">
        <v>28</v>
      </c>
      <c r="BZ98" s="1" t="s">
        <v>28</v>
      </c>
      <c r="CA98" s="1" t="s">
        <v>437</v>
      </c>
      <c r="CB98" s="1" t="s">
        <v>438</v>
      </c>
    </row>
    <row r="99" spans="1:80" ht="34.200000000000003" customHeight="1" x14ac:dyDescent="0.3">
      <c r="A99" s="7" t="s">
        <v>658</v>
      </c>
      <c r="B99" s="8" t="s">
        <v>1357</v>
      </c>
      <c r="C99" s="9" t="s">
        <v>1469</v>
      </c>
      <c r="D99" s="10"/>
      <c r="E99" s="11">
        <v>40858</v>
      </c>
      <c r="F99" s="1" t="s">
        <v>208</v>
      </c>
      <c r="G99" s="1" t="s">
        <v>934</v>
      </c>
      <c r="H99" s="1" t="s">
        <v>934</v>
      </c>
      <c r="I99" s="1" t="s">
        <v>1377</v>
      </c>
      <c r="J99" s="1">
        <v>2</v>
      </c>
      <c r="K99" s="1" t="s">
        <v>147</v>
      </c>
      <c r="L99" s="1" t="s">
        <v>38</v>
      </c>
      <c r="M99" s="1" t="s">
        <v>441</v>
      </c>
      <c r="N99" s="1" t="s">
        <v>303</v>
      </c>
      <c r="O99" s="1" t="s">
        <v>660</v>
      </c>
      <c r="P99" s="1" t="s">
        <v>920</v>
      </c>
      <c r="Q99" s="12" t="s">
        <v>148</v>
      </c>
      <c r="R99" s="1" t="s">
        <v>433</v>
      </c>
      <c r="T99" s="1" t="s">
        <v>661</v>
      </c>
      <c r="U99" s="1" t="s">
        <v>1006</v>
      </c>
      <c r="W99" s="1">
        <v>73</v>
      </c>
      <c r="X99" s="1" t="s">
        <v>230</v>
      </c>
      <c r="Y99" s="1" t="s">
        <v>472</v>
      </c>
      <c r="Z99" s="1" t="s">
        <v>662</v>
      </c>
      <c r="AB99" s="1" t="s">
        <v>462</v>
      </c>
      <c r="AC99" s="1" t="s">
        <v>446</v>
      </c>
      <c r="AD99" s="1" t="s">
        <v>421</v>
      </c>
      <c r="AE99" s="1" t="s">
        <v>776</v>
      </c>
      <c r="AF99" s="1" t="s">
        <v>177</v>
      </c>
      <c r="AG99" s="1" t="s">
        <v>96</v>
      </c>
      <c r="AH99" s="1" t="s">
        <v>663</v>
      </c>
      <c r="AL99" s="1" t="s">
        <v>245</v>
      </c>
      <c r="AM99" s="1" t="s">
        <v>816</v>
      </c>
      <c r="AN99" s="1" t="s">
        <v>816</v>
      </c>
      <c r="AO99" s="1" t="s">
        <v>816</v>
      </c>
      <c r="AP99" s="1" t="s">
        <v>424</v>
      </c>
      <c r="AQ99" s="1" t="s">
        <v>1008</v>
      </c>
      <c r="AR99" s="1">
        <v>12</v>
      </c>
      <c r="AS99" s="1" t="s">
        <v>182</v>
      </c>
      <c r="AT99" s="1" t="s">
        <v>285</v>
      </c>
      <c r="AU99" s="1" t="s">
        <v>285</v>
      </c>
      <c r="AW99" s="1" t="s">
        <v>820</v>
      </c>
      <c r="AX99" s="1" t="s">
        <v>954</v>
      </c>
      <c r="AY99" s="1" t="s">
        <v>1315</v>
      </c>
      <c r="AZ99" s="1" t="s">
        <v>431</v>
      </c>
      <c r="BA99" s="1" t="s">
        <v>817</v>
      </c>
      <c r="BB99" s="1" t="s">
        <v>433</v>
      </c>
      <c r="BC99" s="1" t="s">
        <v>285</v>
      </c>
      <c r="BD99" s="1">
        <v>9</v>
      </c>
      <c r="BF99" s="1" t="s">
        <v>274</v>
      </c>
      <c r="BG99" s="1">
        <v>0.77049999999999996</v>
      </c>
      <c r="BH99" s="1">
        <f>0.0185*SQRT(52)</f>
        <v>0.1334053971921676</v>
      </c>
      <c r="BI99" s="1">
        <v>52</v>
      </c>
      <c r="BK99" s="1">
        <v>0.67600000000000005</v>
      </c>
      <c r="BL99" s="1">
        <f>0.037*SQRT(52)</f>
        <v>0.26681079438433519</v>
      </c>
      <c r="BM99" s="1">
        <v>52</v>
      </c>
      <c r="BN99" s="1">
        <v>0.73599999999999999</v>
      </c>
      <c r="BO99" s="1">
        <f>0.031*SQRT(21)</f>
        <v>0.14205984654363105</v>
      </c>
      <c r="BP99" s="1">
        <v>21</v>
      </c>
      <c r="BQ99" s="1">
        <v>0.59599999999999997</v>
      </c>
      <c r="BR99" s="1">
        <f>0.042*SQRT(21)</f>
        <v>0.19246817918814529</v>
      </c>
      <c r="BS99" s="1">
        <v>21</v>
      </c>
      <c r="BT99" s="1">
        <v>0.25440000000000002</v>
      </c>
      <c r="BX99" s="1" t="s">
        <v>433</v>
      </c>
      <c r="BY99" s="1" t="s">
        <v>182</v>
      </c>
      <c r="BZ99" s="1" t="s">
        <v>28</v>
      </c>
      <c r="CA99" s="1" t="s">
        <v>804</v>
      </c>
      <c r="CB99" s="1" t="s">
        <v>1007</v>
      </c>
    </row>
    <row r="100" spans="1:80" ht="34.200000000000003" customHeight="1" x14ac:dyDescent="0.3">
      <c r="A100" s="7" t="s">
        <v>897</v>
      </c>
      <c r="B100" s="8" t="s">
        <v>1357</v>
      </c>
      <c r="C100" s="9" t="s">
        <v>1469</v>
      </c>
      <c r="D100" s="10"/>
      <c r="E100" s="11">
        <v>40858</v>
      </c>
      <c r="F100" s="1" t="s">
        <v>208</v>
      </c>
      <c r="G100" s="1" t="s">
        <v>932</v>
      </c>
      <c r="H100" s="1" t="s">
        <v>932</v>
      </c>
      <c r="I100" s="1" t="s">
        <v>1372</v>
      </c>
      <c r="J100" s="1">
        <v>5</v>
      </c>
      <c r="K100" s="1" t="s">
        <v>147</v>
      </c>
      <c r="L100" s="1" t="s">
        <v>38</v>
      </c>
      <c r="M100" s="1" t="s">
        <v>441</v>
      </c>
      <c r="N100" s="1" t="s">
        <v>303</v>
      </c>
      <c r="O100" s="1" t="s">
        <v>660</v>
      </c>
      <c r="P100" s="1" t="s">
        <v>920</v>
      </c>
      <c r="Q100" s="12" t="s">
        <v>929</v>
      </c>
      <c r="R100" s="1" t="s">
        <v>433</v>
      </c>
      <c r="T100" s="1" t="s">
        <v>661</v>
      </c>
      <c r="U100" s="1" t="s">
        <v>1006</v>
      </c>
      <c r="W100" s="1">
        <v>48</v>
      </c>
      <c r="X100" s="1" t="s">
        <v>230</v>
      </c>
      <c r="Y100" s="1" t="s">
        <v>472</v>
      </c>
      <c r="Z100" s="1" t="s">
        <v>662</v>
      </c>
      <c r="AB100" s="1" t="s">
        <v>462</v>
      </c>
      <c r="AC100" s="1" t="s">
        <v>446</v>
      </c>
      <c r="AD100" s="1" t="s">
        <v>421</v>
      </c>
      <c r="AE100" s="1" t="s">
        <v>776</v>
      </c>
      <c r="AF100" s="1" t="s">
        <v>177</v>
      </c>
      <c r="AG100" s="1" t="s">
        <v>96</v>
      </c>
      <c r="AH100" s="1" t="s">
        <v>663</v>
      </c>
      <c r="AL100" s="1" t="s">
        <v>245</v>
      </c>
      <c r="AM100" s="1" t="s">
        <v>816</v>
      </c>
      <c r="AN100" s="1" t="s">
        <v>816</v>
      </c>
      <c r="AO100" s="1" t="s">
        <v>816</v>
      </c>
      <c r="AP100" s="1" t="s">
        <v>424</v>
      </c>
      <c r="AQ100" s="1" t="s">
        <v>1008</v>
      </c>
      <c r="AR100" s="1">
        <v>12</v>
      </c>
      <c r="AS100" s="1" t="s">
        <v>182</v>
      </c>
      <c r="AT100" s="1" t="s">
        <v>285</v>
      </c>
      <c r="AU100" s="1" t="s">
        <v>285</v>
      </c>
      <c r="AW100" s="1" t="s">
        <v>820</v>
      </c>
      <c r="AX100" s="1" t="s">
        <v>954</v>
      </c>
      <c r="AY100" s="1" t="s">
        <v>1315</v>
      </c>
      <c r="AZ100" s="1" t="s">
        <v>431</v>
      </c>
      <c r="BA100" s="1" t="s">
        <v>817</v>
      </c>
      <c r="BB100" s="1" t="s">
        <v>433</v>
      </c>
      <c r="BC100" s="1" t="s">
        <v>285</v>
      </c>
      <c r="BD100" s="1">
        <v>9</v>
      </c>
      <c r="BF100" s="1" t="s">
        <v>274</v>
      </c>
      <c r="BG100" s="1">
        <v>0.72699999999999998</v>
      </c>
      <c r="BH100" s="1">
        <f>0.016*SQRT(32)</f>
        <v>9.0509667991878096E-2</v>
      </c>
      <c r="BI100" s="1">
        <v>32</v>
      </c>
      <c r="BK100" s="1">
        <v>0.59699999999999998</v>
      </c>
      <c r="BL100" s="1">
        <f>0.029*SQRT(32)</f>
        <v>0.16404877323527906</v>
      </c>
      <c r="BM100" s="1">
        <v>32</v>
      </c>
      <c r="BN100" s="1">
        <v>0.61</v>
      </c>
      <c r="BO100" s="1">
        <f>0.022*SQRT(16)</f>
        <v>8.7999999999999995E-2</v>
      </c>
      <c r="BP100" s="1">
        <v>16</v>
      </c>
      <c r="BQ100" s="1">
        <v>0.56599999999999995</v>
      </c>
      <c r="BR100" s="1">
        <f>0.04*SQRT(16)</f>
        <v>0.16</v>
      </c>
      <c r="BS100" s="1">
        <v>16</v>
      </c>
      <c r="BT100" s="1">
        <v>1.3093999999999999</v>
      </c>
      <c r="BV100" s="1">
        <v>1.02</v>
      </c>
      <c r="BX100" s="1" t="s">
        <v>433</v>
      </c>
      <c r="BY100" s="1" t="s">
        <v>182</v>
      </c>
      <c r="BZ100" s="1" t="s">
        <v>28</v>
      </c>
      <c r="CA100" s="1" t="s">
        <v>804</v>
      </c>
      <c r="CB100" s="1" t="s">
        <v>1007</v>
      </c>
    </row>
    <row r="101" spans="1:80" ht="34.200000000000003" customHeight="1" x14ac:dyDescent="0.3">
      <c r="A101" s="7" t="s">
        <v>1358</v>
      </c>
      <c r="B101" s="8" t="s">
        <v>1357</v>
      </c>
      <c r="C101" s="9" t="s">
        <v>1469</v>
      </c>
      <c r="D101" s="10"/>
      <c r="E101" s="11">
        <v>41589</v>
      </c>
      <c r="F101" s="1" t="s">
        <v>208</v>
      </c>
      <c r="G101" s="1" t="s">
        <v>932</v>
      </c>
      <c r="H101" s="1" t="s">
        <v>932</v>
      </c>
      <c r="I101" s="1" t="s">
        <v>1372</v>
      </c>
      <c r="J101" s="1">
        <v>5</v>
      </c>
      <c r="K101" s="1" t="s">
        <v>147</v>
      </c>
      <c r="L101" s="1" t="s">
        <v>38</v>
      </c>
      <c r="M101" s="1" t="s">
        <v>441</v>
      </c>
      <c r="N101" s="1" t="s">
        <v>303</v>
      </c>
      <c r="O101" s="1" t="s">
        <v>660</v>
      </c>
      <c r="P101" s="1" t="s">
        <v>920</v>
      </c>
      <c r="Q101" s="12" t="s">
        <v>929</v>
      </c>
      <c r="R101" s="1" t="s">
        <v>433</v>
      </c>
      <c r="T101" s="1" t="s">
        <v>661</v>
      </c>
      <c r="U101" s="1" t="s">
        <v>1006</v>
      </c>
      <c r="W101" s="1">
        <v>62</v>
      </c>
      <c r="X101" s="1" t="s">
        <v>230</v>
      </c>
      <c r="Y101" s="1" t="s">
        <v>472</v>
      </c>
      <c r="Z101" s="1" t="s">
        <v>662</v>
      </c>
      <c r="AB101" s="1" t="s">
        <v>462</v>
      </c>
      <c r="AC101" s="1" t="s">
        <v>446</v>
      </c>
      <c r="AD101" s="1" t="s">
        <v>421</v>
      </c>
      <c r="AE101" s="1" t="s">
        <v>776</v>
      </c>
      <c r="AF101" s="1" t="s">
        <v>177</v>
      </c>
      <c r="AG101" s="1" t="s">
        <v>96</v>
      </c>
      <c r="AH101" s="1" t="s">
        <v>663</v>
      </c>
      <c r="AL101" s="1" t="s">
        <v>245</v>
      </c>
      <c r="AM101" s="1" t="s">
        <v>816</v>
      </c>
      <c r="AN101" s="1" t="s">
        <v>816</v>
      </c>
      <c r="AO101" s="1" t="s">
        <v>816</v>
      </c>
      <c r="AP101" s="1" t="s">
        <v>424</v>
      </c>
      <c r="AQ101" s="1" t="s">
        <v>1008</v>
      </c>
      <c r="AR101" s="1">
        <v>12</v>
      </c>
      <c r="AS101" s="1" t="s">
        <v>182</v>
      </c>
      <c r="AT101" s="1" t="s">
        <v>285</v>
      </c>
      <c r="AU101" s="1" t="s">
        <v>285</v>
      </c>
      <c r="AW101" s="1" t="s">
        <v>820</v>
      </c>
      <c r="AX101" s="1" t="s">
        <v>954</v>
      </c>
      <c r="AY101" s="1" t="s">
        <v>1315</v>
      </c>
      <c r="AZ101" s="1" t="s">
        <v>431</v>
      </c>
      <c r="BA101" s="1" t="s">
        <v>817</v>
      </c>
      <c r="BB101" s="1" t="s">
        <v>433</v>
      </c>
      <c r="BC101" s="1" t="s">
        <v>285</v>
      </c>
      <c r="BD101" s="1">
        <v>9</v>
      </c>
      <c r="BF101" s="1" t="s">
        <v>274</v>
      </c>
      <c r="BG101" s="1">
        <v>0.34799999999999998</v>
      </c>
      <c r="BH101" s="1">
        <f>0.027*SQRT(32)</f>
        <v>0.15273506473629428</v>
      </c>
      <c r="BI101" s="1">
        <v>32</v>
      </c>
      <c r="BN101" s="1">
        <v>0.316</v>
      </c>
      <c r="BO101" s="1">
        <f>0.027*SQRT(30)</f>
        <v>0.14788509052639484</v>
      </c>
      <c r="BP101" s="1">
        <v>30</v>
      </c>
      <c r="BT101" s="1">
        <v>0.21249999999999999</v>
      </c>
      <c r="BX101" s="1" t="s">
        <v>433</v>
      </c>
      <c r="BY101" s="1" t="s">
        <v>182</v>
      </c>
      <c r="BZ101" s="1" t="s">
        <v>28</v>
      </c>
      <c r="CA101" s="1" t="s">
        <v>804</v>
      </c>
      <c r="CB101" s="1" t="s">
        <v>1007</v>
      </c>
    </row>
    <row r="102" spans="1:80" ht="34.200000000000003" customHeight="1" x14ac:dyDescent="0.3">
      <c r="A102" s="7" t="s">
        <v>1359</v>
      </c>
      <c r="B102" s="8" t="s">
        <v>1357</v>
      </c>
      <c r="C102" s="9" t="s">
        <v>1469</v>
      </c>
      <c r="D102" s="10"/>
      <c r="E102" s="11">
        <v>41589</v>
      </c>
      <c r="F102" s="1" t="s">
        <v>208</v>
      </c>
      <c r="G102" s="1" t="s">
        <v>934</v>
      </c>
      <c r="H102" s="1" t="s">
        <v>934</v>
      </c>
      <c r="I102" s="1" t="s">
        <v>1377</v>
      </c>
      <c r="J102" s="1">
        <v>2</v>
      </c>
      <c r="K102" s="1" t="s">
        <v>147</v>
      </c>
      <c r="L102" s="1" t="s">
        <v>38</v>
      </c>
      <c r="M102" s="1" t="s">
        <v>441</v>
      </c>
      <c r="N102" s="1" t="s">
        <v>303</v>
      </c>
      <c r="O102" s="1" t="s">
        <v>660</v>
      </c>
      <c r="P102" s="1" t="s">
        <v>920</v>
      </c>
      <c r="Q102" s="12" t="s">
        <v>929</v>
      </c>
      <c r="R102" s="1" t="s">
        <v>433</v>
      </c>
      <c r="T102" s="1" t="s">
        <v>661</v>
      </c>
      <c r="U102" s="1" t="s">
        <v>1006</v>
      </c>
      <c r="W102" s="1">
        <v>65</v>
      </c>
      <c r="X102" s="1" t="s">
        <v>230</v>
      </c>
      <c r="Y102" s="1" t="s">
        <v>472</v>
      </c>
      <c r="Z102" s="1" t="s">
        <v>662</v>
      </c>
      <c r="AB102" s="1" t="s">
        <v>462</v>
      </c>
      <c r="AC102" s="1" t="s">
        <v>446</v>
      </c>
      <c r="AD102" s="1" t="s">
        <v>421</v>
      </c>
      <c r="AE102" s="1" t="s">
        <v>776</v>
      </c>
      <c r="AF102" s="1" t="s">
        <v>177</v>
      </c>
      <c r="AG102" s="1" t="s">
        <v>96</v>
      </c>
      <c r="AH102" s="1" t="s">
        <v>663</v>
      </c>
      <c r="AL102" s="1" t="s">
        <v>245</v>
      </c>
      <c r="AM102" s="1" t="s">
        <v>816</v>
      </c>
      <c r="AN102" s="1" t="s">
        <v>816</v>
      </c>
      <c r="AO102" s="1" t="s">
        <v>816</v>
      </c>
      <c r="AP102" s="1" t="s">
        <v>424</v>
      </c>
      <c r="AQ102" s="1" t="s">
        <v>1008</v>
      </c>
      <c r="AR102" s="1">
        <v>12</v>
      </c>
      <c r="AS102" s="1" t="s">
        <v>182</v>
      </c>
      <c r="AT102" s="1" t="s">
        <v>285</v>
      </c>
      <c r="AU102" s="1" t="s">
        <v>285</v>
      </c>
      <c r="AW102" s="1" t="s">
        <v>820</v>
      </c>
      <c r="AX102" s="1" t="s">
        <v>954</v>
      </c>
      <c r="AY102" s="1" t="s">
        <v>1315</v>
      </c>
      <c r="AZ102" s="1" t="s">
        <v>431</v>
      </c>
      <c r="BA102" s="1" t="s">
        <v>817</v>
      </c>
      <c r="BB102" s="1" t="s">
        <v>433</v>
      </c>
      <c r="BC102" s="1" t="s">
        <v>285</v>
      </c>
      <c r="BD102" s="1">
        <v>9</v>
      </c>
      <c r="BF102" s="1" t="s">
        <v>274</v>
      </c>
      <c r="BG102" s="1">
        <v>0.54900000000000004</v>
      </c>
      <c r="BH102" s="1">
        <f>0.04*SQRT(44)</f>
        <v>0.26532998322843199</v>
      </c>
      <c r="BI102" s="1">
        <v>44</v>
      </c>
      <c r="BN102" s="1">
        <v>0.36299999999999999</v>
      </c>
      <c r="BO102" s="1">
        <f>0.043*SQRT(21)</f>
        <v>0.19705075488310109</v>
      </c>
      <c r="BP102" s="1">
        <v>21</v>
      </c>
      <c r="BT102" s="1">
        <v>0.75780000000000003</v>
      </c>
      <c r="BX102" s="1" t="s">
        <v>433</v>
      </c>
      <c r="BY102" s="1" t="s">
        <v>182</v>
      </c>
      <c r="BZ102" s="1" t="s">
        <v>28</v>
      </c>
      <c r="CA102" s="1" t="s">
        <v>804</v>
      </c>
      <c r="CB102" s="1" t="s">
        <v>1007</v>
      </c>
    </row>
    <row r="103" spans="1:80" ht="34.200000000000003" customHeight="1" x14ac:dyDescent="0.3">
      <c r="A103" s="7" t="s">
        <v>1360</v>
      </c>
      <c r="B103" s="8" t="s">
        <v>1357</v>
      </c>
      <c r="C103" s="9" t="s">
        <v>1469</v>
      </c>
      <c r="D103" s="10"/>
      <c r="E103" s="11">
        <v>41589</v>
      </c>
      <c r="F103" s="1" t="s">
        <v>208</v>
      </c>
      <c r="G103" s="1" t="s">
        <v>932</v>
      </c>
      <c r="H103" s="1" t="s">
        <v>932</v>
      </c>
      <c r="I103" s="1" t="s">
        <v>1372</v>
      </c>
      <c r="J103" s="1">
        <v>5</v>
      </c>
      <c r="K103" s="1" t="s">
        <v>147</v>
      </c>
      <c r="L103" s="1" t="s">
        <v>38</v>
      </c>
      <c r="M103" s="1" t="s">
        <v>441</v>
      </c>
      <c r="N103" s="1" t="s">
        <v>303</v>
      </c>
      <c r="O103" s="1" t="s">
        <v>660</v>
      </c>
      <c r="P103" s="1" t="s">
        <v>920</v>
      </c>
      <c r="Q103" s="12" t="s">
        <v>929</v>
      </c>
      <c r="R103" s="1" t="s">
        <v>433</v>
      </c>
      <c r="T103" s="1" t="s">
        <v>661</v>
      </c>
      <c r="U103" s="1" t="s">
        <v>1006</v>
      </c>
      <c r="W103" s="1">
        <v>167</v>
      </c>
      <c r="X103" s="1" t="s">
        <v>230</v>
      </c>
      <c r="Y103" s="1" t="s">
        <v>472</v>
      </c>
      <c r="Z103" s="1" t="s">
        <v>662</v>
      </c>
      <c r="AB103" s="1" t="s">
        <v>462</v>
      </c>
      <c r="AC103" s="1" t="s">
        <v>446</v>
      </c>
      <c r="AD103" s="1" t="s">
        <v>421</v>
      </c>
      <c r="AE103" s="1" t="s">
        <v>776</v>
      </c>
      <c r="AF103" s="1" t="s">
        <v>177</v>
      </c>
      <c r="AG103" s="1" t="s">
        <v>96</v>
      </c>
      <c r="AH103" s="1" t="s">
        <v>663</v>
      </c>
      <c r="AL103" s="1" t="s">
        <v>245</v>
      </c>
      <c r="AM103" s="1" t="s">
        <v>816</v>
      </c>
      <c r="AN103" s="1" t="s">
        <v>816</v>
      </c>
      <c r="AO103" s="1" t="s">
        <v>816</v>
      </c>
      <c r="AP103" s="1" t="s">
        <v>424</v>
      </c>
      <c r="AQ103" s="1" t="s">
        <v>1008</v>
      </c>
      <c r="AR103" s="1">
        <v>12</v>
      </c>
      <c r="AS103" s="1" t="s">
        <v>182</v>
      </c>
      <c r="AT103" s="1" t="s">
        <v>285</v>
      </c>
      <c r="AU103" s="1" t="s">
        <v>285</v>
      </c>
      <c r="AW103" s="1" t="s">
        <v>820</v>
      </c>
      <c r="AX103" s="1" t="s">
        <v>954</v>
      </c>
      <c r="AY103" s="1" t="s">
        <v>1315</v>
      </c>
      <c r="AZ103" s="1" t="s">
        <v>431</v>
      </c>
      <c r="BA103" s="1" t="s">
        <v>817</v>
      </c>
      <c r="BB103" s="1" t="s">
        <v>433</v>
      </c>
      <c r="BC103" s="1" t="s">
        <v>285</v>
      </c>
      <c r="BD103" s="1">
        <v>9</v>
      </c>
      <c r="BF103" s="1" t="s">
        <v>274</v>
      </c>
      <c r="BG103" s="1">
        <v>0.44600000000000001</v>
      </c>
      <c r="BH103" s="1">
        <f>0.028*SQRT(66)</f>
        <v>0.2274730753298069</v>
      </c>
      <c r="BI103" s="1">
        <v>66</v>
      </c>
      <c r="BN103" s="1">
        <v>0.436</v>
      </c>
      <c r="BO103" s="1">
        <f>0.022*SQRT(101)</f>
        <v>0.22109726366465957</v>
      </c>
      <c r="BP103" s="1">
        <v>101</v>
      </c>
      <c r="BT103" s="1">
        <v>4.48E-2</v>
      </c>
      <c r="BX103" s="1" t="s">
        <v>433</v>
      </c>
      <c r="BY103" s="1" t="s">
        <v>182</v>
      </c>
      <c r="BZ103" s="1" t="s">
        <v>28</v>
      </c>
      <c r="CA103" s="1" t="s">
        <v>804</v>
      </c>
      <c r="CB103" s="1" t="s">
        <v>1007</v>
      </c>
    </row>
    <row r="104" spans="1:80" ht="34.200000000000003" customHeight="1" x14ac:dyDescent="0.3">
      <c r="A104" s="7" t="s">
        <v>637</v>
      </c>
      <c r="B104" s="8" t="s">
        <v>638</v>
      </c>
      <c r="C104" s="9" t="s">
        <v>1470</v>
      </c>
      <c r="D104" s="10"/>
      <c r="E104" s="11">
        <v>40858</v>
      </c>
      <c r="F104" s="1" t="s">
        <v>171</v>
      </c>
      <c r="G104" s="1" t="s">
        <v>934</v>
      </c>
      <c r="H104" s="1" t="s">
        <v>934</v>
      </c>
      <c r="I104" s="1" t="s">
        <v>1375</v>
      </c>
      <c r="J104" s="1">
        <v>1</v>
      </c>
      <c r="K104" s="1" t="s">
        <v>150</v>
      </c>
      <c r="L104" s="1" t="s">
        <v>957</v>
      </c>
      <c r="M104" s="1" t="s">
        <v>441</v>
      </c>
      <c r="N104" s="1" t="s">
        <v>303</v>
      </c>
      <c r="O104" s="1" t="s">
        <v>647</v>
      </c>
      <c r="P104" s="1" t="s">
        <v>927</v>
      </c>
      <c r="Q104" s="1" t="s">
        <v>927</v>
      </c>
      <c r="R104" s="1" t="s">
        <v>433</v>
      </c>
      <c r="T104" s="1" t="s">
        <v>1011</v>
      </c>
      <c r="U104" s="1" t="s">
        <v>1012</v>
      </c>
      <c r="W104" s="1">
        <v>275</v>
      </c>
      <c r="X104" s="1" t="s">
        <v>230</v>
      </c>
      <c r="Y104" s="1" t="s">
        <v>362</v>
      </c>
      <c r="Z104" s="1" t="s">
        <v>850</v>
      </c>
      <c r="AB104" s="1" t="s">
        <v>27</v>
      </c>
      <c r="AC104" s="1" t="s">
        <v>446</v>
      </c>
      <c r="AD104" s="1" t="s">
        <v>421</v>
      </c>
      <c r="AE104" s="1" t="s">
        <v>776</v>
      </c>
      <c r="AF104" s="1" t="s">
        <v>278</v>
      </c>
      <c r="AG104" s="1" t="s">
        <v>285</v>
      </c>
      <c r="AH104" s="1" t="s">
        <v>836</v>
      </c>
      <c r="AL104" s="1" t="s">
        <v>97</v>
      </c>
      <c r="AM104" s="1" t="s">
        <v>285</v>
      </c>
      <c r="AN104" s="1" t="s">
        <v>285</v>
      </c>
      <c r="AO104" s="1" t="s">
        <v>432</v>
      </c>
      <c r="AP104" s="1" t="s">
        <v>285</v>
      </c>
      <c r="AQ104" s="1" t="s">
        <v>285</v>
      </c>
      <c r="AR104" s="1" t="s">
        <v>285</v>
      </c>
      <c r="AS104" s="1" t="s">
        <v>200</v>
      </c>
      <c r="AT104" s="1" t="s">
        <v>432</v>
      </c>
      <c r="AU104" s="1" t="s">
        <v>432</v>
      </c>
      <c r="AW104" s="1" t="s">
        <v>361</v>
      </c>
      <c r="AX104" s="1" t="s">
        <v>429</v>
      </c>
      <c r="AY104" s="1" t="s">
        <v>1341</v>
      </c>
      <c r="AZ104" s="1" t="s">
        <v>431</v>
      </c>
      <c r="BA104" s="1" t="s">
        <v>285</v>
      </c>
      <c r="BB104" s="1" t="s">
        <v>432</v>
      </c>
      <c r="BC104" s="1" t="s">
        <v>285</v>
      </c>
      <c r="BD104" s="1">
        <v>9</v>
      </c>
      <c r="BF104" s="1" t="s">
        <v>853</v>
      </c>
      <c r="BG104" s="1">
        <v>70</v>
      </c>
      <c r="BH104" s="1">
        <v>13.6</v>
      </c>
      <c r="BI104" s="1">
        <v>140</v>
      </c>
      <c r="BN104" s="1">
        <v>57.1</v>
      </c>
      <c r="BO104" s="1">
        <v>19</v>
      </c>
      <c r="BP104" s="1">
        <v>135</v>
      </c>
      <c r="BT104" s="1">
        <v>0.78310000000000002</v>
      </c>
      <c r="BV104" s="1">
        <v>0.92</v>
      </c>
      <c r="BW104" s="1" t="s">
        <v>521</v>
      </c>
      <c r="BX104" s="1" t="s">
        <v>433</v>
      </c>
      <c r="BY104" s="1" t="s">
        <v>472</v>
      </c>
      <c r="BZ104" s="1" t="s">
        <v>472</v>
      </c>
      <c r="CA104" s="1" t="s">
        <v>851</v>
      </c>
      <c r="CB104" s="1" t="s">
        <v>852</v>
      </c>
    </row>
    <row r="105" spans="1:80" ht="34.200000000000003" customHeight="1" x14ac:dyDescent="0.3">
      <c r="A105" s="7" t="s">
        <v>644</v>
      </c>
      <c r="B105" s="8" t="s">
        <v>638</v>
      </c>
      <c r="C105" s="9" t="s">
        <v>1470</v>
      </c>
      <c r="D105" s="10"/>
      <c r="E105" s="11">
        <v>40858</v>
      </c>
      <c r="F105" s="1" t="s">
        <v>171</v>
      </c>
      <c r="G105" s="1" t="s">
        <v>934</v>
      </c>
      <c r="H105" s="1" t="s">
        <v>934</v>
      </c>
      <c r="I105" s="1" t="s">
        <v>1375</v>
      </c>
      <c r="J105" s="1">
        <v>1</v>
      </c>
      <c r="K105" s="1" t="s">
        <v>150</v>
      </c>
      <c r="L105" s="1" t="s">
        <v>957</v>
      </c>
      <c r="M105" s="1" t="s">
        <v>441</v>
      </c>
      <c r="N105" s="1" t="s">
        <v>303</v>
      </c>
      <c r="O105" s="1" t="s">
        <v>647</v>
      </c>
      <c r="P105" s="1" t="s">
        <v>927</v>
      </c>
      <c r="Q105" s="1" t="s">
        <v>927</v>
      </c>
      <c r="R105" s="1" t="s">
        <v>433</v>
      </c>
      <c r="T105" s="1" t="s">
        <v>1011</v>
      </c>
      <c r="U105" s="1" t="s">
        <v>1012</v>
      </c>
      <c r="W105" s="1">
        <v>173</v>
      </c>
      <c r="X105" s="1" t="s">
        <v>230</v>
      </c>
      <c r="Y105" s="1" t="s">
        <v>362</v>
      </c>
      <c r="Z105" s="1" t="s">
        <v>850</v>
      </c>
      <c r="AB105" s="1" t="s">
        <v>27</v>
      </c>
      <c r="AC105" s="1" t="s">
        <v>446</v>
      </c>
      <c r="AD105" s="1" t="s">
        <v>421</v>
      </c>
      <c r="AE105" s="1" t="s">
        <v>776</v>
      </c>
      <c r="AF105" s="1" t="s">
        <v>278</v>
      </c>
      <c r="AG105" s="1" t="s">
        <v>285</v>
      </c>
      <c r="AH105" s="1" t="s">
        <v>836</v>
      </c>
      <c r="AL105" s="1" t="s">
        <v>97</v>
      </c>
      <c r="AM105" s="1" t="s">
        <v>285</v>
      </c>
      <c r="AN105" s="1" t="s">
        <v>285</v>
      </c>
      <c r="AO105" s="1" t="s">
        <v>432</v>
      </c>
      <c r="AP105" s="1" t="s">
        <v>285</v>
      </c>
      <c r="AQ105" s="1" t="s">
        <v>285</v>
      </c>
      <c r="AR105" s="1" t="s">
        <v>285</v>
      </c>
      <c r="AS105" s="1" t="s">
        <v>200</v>
      </c>
      <c r="AT105" s="1" t="s">
        <v>432</v>
      </c>
      <c r="AU105" s="1" t="s">
        <v>432</v>
      </c>
      <c r="AW105" s="1" t="s">
        <v>361</v>
      </c>
      <c r="AX105" s="1" t="s">
        <v>429</v>
      </c>
      <c r="AY105" s="1" t="s">
        <v>1341</v>
      </c>
      <c r="AZ105" s="1" t="s">
        <v>431</v>
      </c>
      <c r="BA105" s="1" t="s">
        <v>285</v>
      </c>
      <c r="BB105" s="1" t="s">
        <v>432</v>
      </c>
      <c r="BC105" s="1" t="s">
        <v>285</v>
      </c>
      <c r="BD105" s="1">
        <v>9</v>
      </c>
      <c r="BF105" s="1" t="s">
        <v>853</v>
      </c>
      <c r="BG105" s="1">
        <v>71.8</v>
      </c>
      <c r="BH105" s="1">
        <v>14.3</v>
      </c>
      <c r="BI105" s="1">
        <v>129</v>
      </c>
      <c r="BN105" s="1">
        <v>64.400000000000006</v>
      </c>
      <c r="BO105" s="1">
        <v>13.1</v>
      </c>
      <c r="BP105" s="1">
        <v>44</v>
      </c>
      <c r="BT105" s="1">
        <v>0.52829999999999999</v>
      </c>
      <c r="BV105" s="1">
        <v>0.52</v>
      </c>
      <c r="BW105" s="1" t="s">
        <v>641</v>
      </c>
      <c r="BX105" s="1" t="s">
        <v>433</v>
      </c>
      <c r="BY105" s="1" t="s">
        <v>472</v>
      </c>
      <c r="BZ105" s="1" t="s">
        <v>472</v>
      </c>
      <c r="CA105" s="1" t="s">
        <v>851</v>
      </c>
      <c r="CB105" s="1" t="s">
        <v>852</v>
      </c>
    </row>
    <row r="106" spans="1:80" ht="34.200000000000003" customHeight="1" x14ac:dyDescent="0.3">
      <c r="A106" s="7" t="s">
        <v>645</v>
      </c>
      <c r="B106" s="8" t="s">
        <v>638</v>
      </c>
      <c r="C106" s="9" t="s">
        <v>1470</v>
      </c>
      <c r="D106" s="10"/>
      <c r="E106" s="11">
        <v>40858</v>
      </c>
      <c r="F106" s="1" t="s">
        <v>171</v>
      </c>
      <c r="G106" s="1" t="s">
        <v>934</v>
      </c>
      <c r="H106" s="1" t="s">
        <v>934</v>
      </c>
      <c r="I106" s="1" t="s">
        <v>1375</v>
      </c>
      <c r="J106" s="1">
        <v>1</v>
      </c>
      <c r="K106" s="1" t="s">
        <v>150</v>
      </c>
      <c r="L106" s="1" t="s">
        <v>957</v>
      </c>
      <c r="M106" s="1" t="s">
        <v>441</v>
      </c>
      <c r="N106" s="1" t="s">
        <v>303</v>
      </c>
      <c r="O106" s="1" t="s">
        <v>647</v>
      </c>
      <c r="P106" s="1" t="s">
        <v>927</v>
      </c>
      <c r="Q106" s="1" t="s">
        <v>927</v>
      </c>
      <c r="R106" s="1" t="s">
        <v>433</v>
      </c>
      <c r="T106" s="1" t="s">
        <v>1011</v>
      </c>
      <c r="U106" s="1" t="s">
        <v>1012</v>
      </c>
      <c r="W106" s="1">
        <v>146</v>
      </c>
      <c r="X106" s="1" t="s">
        <v>230</v>
      </c>
      <c r="Y106" s="1" t="s">
        <v>362</v>
      </c>
      <c r="Z106" s="1" t="s">
        <v>850</v>
      </c>
      <c r="AB106" s="1" t="s">
        <v>27</v>
      </c>
      <c r="AC106" s="1" t="s">
        <v>446</v>
      </c>
      <c r="AD106" s="1" t="s">
        <v>421</v>
      </c>
      <c r="AE106" s="1" t="s">
        <v>776</v>
      </c>
      <c r="AF106" s="1" t="s">
        <v>278</v>
      </c>
      <c r="AG106" s="1" t="s">
        <v>285</v>
      </c>
      <c r="AH106" s="1" t="s">
        <v>836</v>
      </c>
      <c r="AL106" s="1" t="s">
        <v>97</v>
      </c>
      <c r="AM106" s="1" t="s">
        <v>285</v>
      </c>
      <c r="AN106" s="1" t="s">
        <v>285</v>
      </c>
      <c r="AO106" s="1" t="s">
        <v>432</v>
      </c>
      <c r="AP106" s="1" t="s">
        <v>285</v>
      </c>
      <c r="AQ106" s="1" t="s">
        <v>285</v>
      </c>
      <c r="AR106" s="1" t="s">
        <v>285</v>
      </c>
      <c r="AS106" s="1" t="s">
        <v>200</v>
      </c>
      <c r="AT106" s="1" t="s">
        <v>432</v>
      </c>
      <c r="AU106" s="1" t="s">
        <v>432</v>
      </c>
      <c r="AW106" s="1" t="s">
        <v>361</v>
      </c>
      <c r="AX106" s="1" t="s">
        <v>429</v>
      </c>
      <c r="AY106" s="1" t="s">
        <v>1341</v>
      </c>
      <c r="AZ106" s="1" t="s">
        <v>431</v>
      </c>
      <c r="BA106" s="1" t="s">
        <v>285</v>
      </c>
      <c r="BB106" s="1" t="s">
        <v>432</v>
      </c>
      <c r="BC106" s="1" t="s">
        <v>285</v>
      </c>
      <c r="BD106" s="1">
        <v>9</v>
      </c>
      <c r="BF106" s="1" t="s">
        <v>853</v>
      </c>
      <c r="BG106" s="1">
        <v>68.2</v>
      </c>
      <c r="BH106" s="1">
        <v>13.4</v>
      </c>
      <c r="BI106" s="1">
        <v>93</v>
      </c>
      <c r="BN106" s="1">
        <v>62.1</v>
      </c>
      <c r="BO106" s="1">
        <v>13.7</v>
      </c>
      <c r="BP106" s="1">
        <v>53</v>
      </c>
      <c r="BT106" s="1">
        <v>0.45150000000000001</v>
      </c>
      <c r="BV106" s="1">
        <v>0.44</v>
      </c>
      <c r="BW106" s="1" t="s">
        <v>642</v>
      </c>
      <c r="BX106" s="1" t="s">
        <v>433</v>
      </c>
      <c r="BY106" s="1" t="s">
        <v>472</v>
      </c>
      <c r="BZ106" s="1" t="s">
        <v>472</v>
      </c>
      <c r="CA106" s="1" t="s">
        <v>851</v>
      </c>
      <c r="CB106" s="1" t="s">
        <v>852</v>
      </c>
    </row>
    <row r="107" spans="1:80" ht="34.200000000000003" customHeight="1" x14ac:dyDescent="0.3">
      <c r="A107" s="7" t="s">
        <v>646</v>
      </c>
      <c r="B107" s="8" t="s">
        <v>638</v>
      </c>
      <c r="C107" s="9" t="s">
        <v>1470</v>
      </c>
      <c r="D107" s="10"/>
      <c r="E107" s="11">
        <v>40858</v>
      </c>
      <c r="F107" s="1" t="s">
        <v>171</v>
      </c>
      <c r="G107" s="1" t="s">
        <v>934</v>
      </c>
      <c r="H107" s="1" t="s">
        <v>934</v>
      </c>
      <c r="I107" s="1" t="s">
        <v>1375</v>
      </c>
      <c r="J107" s="1">
        <v>1</v>
      </c>
      <c r="K107" s="1" t="s">
        <v>150</v>
      </c>
      <c r="L107" s="1" t="s">
        <v>957</v>
      </c>
      <c r="M107" s="1" t="s">
        <v>441</v>
      </c>
      <c r="N107" s="1" t="s">
        <v>303</v>
      </c>
      <c r="O107" s="1" t="s">
        <v>647</v>
      </c>
      <c r="P107" s="1" t="s">
        <v>927</v>
      </c>
      <c r="Q107" s="1" t="s">
        <v>927</v>
      </c>
      <c r="R107" s="1" t="s">
        <v>433</v>
      </c>
      <c r="T107" s="1" t="s">
        <v>1011</v>
      </c>
      <c r="U107" s="1" t="s">
        <v>1012</v>
      </c>
      <c r="W107" s="1">
        <v>137</v>
      </c>
      <c r="X107" s="1" t="s">
        <v>230</v>
      </c>
      <c r="Y107" s="1" t="s">
        <v>362</v>
      </c>
      <c r="Z107" s="1" t="s">
        <v>850</v>
      </c>
      <c r="AB107" s="1" t="s">
        <v>27</v>
      </c>
      <c r="AC107" s="1" t="s">
        <v>446</v>
      </c>
      <c r="AD107" s="1" t="s">
        <v>421</v>
      </c>
      <c r="AE107" s="1" t="s">
        <v>776</v>
      </c>
      <c r="AF107" s="1" t="s">
        <v>278</v>
      </c>
      <c r="AG107" s="1" t="s">
        <v>285</v>
      </c>
      <c r="AH107" s="1" t="s">
        <v>836</v>
      </c>
      <c r="AL107" s="1" t="s">
        <v>97</v>
      </c>
      <c r="AM107" s="1" t="s">
        <v>285</v>
      </c>
      <c r="AN107" s="1" t="s">
        <v>285</v>
      </c>
      <c r="AO107" s="1" t="s">
        <v>432</v>
      </c>
      <c r="AP107" s="1" t="s">
        <v>285</v>
      </c>
      <c r="AQ107" s="1" t="s">
        <v>285</v>
      </c>
      <c r="AR107" s="1" t="s">
        <v>285</v>
      </c>
      <c r="AS107" s="1" t="s">
        <v>200</v>
      </c>
      <c r="AT107" s="1" t="s">
        <v>432</v>
      </c>
      <c r="AU107" s="1" t="s">
        <v>432</v>
      </c>
      <c r="AW107" s="1" t="s">
        <v>361</v>
      </c>
      <c r="AX107" s="1" t="s">
        <v>429</v>
      </c>
      <c r="AY107" s="1" t="s">
        <v>1341</v>
      </c>
      <c r="AZ107" s="1" t="s">
        <v>431</v>
      </c>
      <c r="BA107" s="1" t="s">
        <v>285</v>
      </c>
      <c r="BB107" s="1" t="s">
        <v>432</v>
      </c>
      <c r="BC107" s="1" t="s">
        <v>285</v>
      </c>
      <c r="BD107" s="1">
        <v>9</v>
      </c>
      <c r="BF107" s="1" t="s">
        <v>853</v>
      </c>
      <c r="BG107" s="1">
        <v>71.5</v>
      </c>
      <c r="BH107" s="1">
        <v>14.2</v>
      </c>
      <c r="BI107" s="1">
        <v>93</v>
      </c>
      <c r="BN107" s="1">
        <v>61.7</v>
      </c>
      <c r="BO107" s="1">
        <v>16.3</v>
      </c>
      <c r="BP107" s="1">
        <v>44</v>
      </c>
      <c r="BT107" s="1">
        <v>0.65769999999999995</v>
      </c>
      <c r="BV107" s="1">
        <v>0.6</v>
      </c>
      <c r="BW107" s="1" t="s">
        <v>643</v>
      </c>
      <c r="BX107" s="1" t="s">
        <v>433</v>
      </c>
      <c r="BY107" s="1" t="s">
        <v>472</v>
      </c>
      <c r="BZ107" s="1" t="s">
        <v>472</v>
      </c>
      <c r="CA107" s="1" t="s">
        <v>851</v>
      </c>
      <c r="CB107" s="1" t="s">
        <v>852</v>
      </c>
    </row>
    <row r="108" spans="1:80" ht="34.200000000000003" customHeight="1" x14ac:dyDescent="0.3">
      <c r="A108" s="1" t="s">
        <v>1281</v>
      </c>
      <c r="B108" s="13" t="s">
        <v>129</v>
      </c>
      <c r="C108" s="14" t="s">
        <v>1471</v>
      </c>
      <c r="D108" s="10"/>
      <c r="E108" s="11">
        <v>41572</v>
      </c>
      <c r="F108" s="1" t="s">
        <v>100</v>
      </c>
      <c r="H108" s="1" t="s">
        <v>934</v>
      </c>
      <c r="I108" s="1" t="s">
        <v>1375</v>
      </c>
      <c r="J108" s="1">
        <v>1</v>
      </c>
      <c r="K108" s="1" t="s">
        <v>150</v>
      </c>
      <c r="L108" s="1" t="s">
        <v>130</v>
      </c>
      <c r="M108" s="1" t="s">
        <v>441</v>
      </c>
      <c r="N108" s="1" t="s">
        <v>366</v>
      </c>
      <c r="O108" s="1" t="s">
        <v>433</v>
      </c>
      <c r="Q108" s="1" t="s">
        <v>111</v>
      </c>
      <c r="R108" s="1" t="s">
        <v>371</v>
      </c>
      <c r="W108" s="1">
        <v>335</v>
      </c>
      <c r="X108" s="1" t="s">
        <v>230</v>
      </c>
      <c r="Y108" s="1" t="s">
        <v>461</v>
      </c>
      <c r="Z108" s="1" t="s">
        <v>131</v>
      </c>
      <c r="AB108" s="1" t="s">
        <v>359</v>
      </c>
      <c r="AE108" s="1" t="s">
        <v>70</v>
      </c>
      <c r="AF108" s="1" t="s">
        <v>278</v>
      </c>
      <c r="AG108" s="1" t="s">
        <v>98</v>
      </c>
      <c r="AL108" s="1" t="s">
        <v>114</v>
      </c>
      <c r="AP108" s="1" t="s">
        <v>181</v>
      </c>
      <c r="AQ108" s="1" t="s">
        <v>181</v>
      </c>
      <c r="AR108" s="1" t="s">
        <v>285</v>
      </c>
      <c r="AS108" s="1" t="s">
        <v>182</v>
      </c>
      <c r="AW108" s="1" t="s">
        <v>465</v>
      </c>
      <c r="AX108" s="1" t="s">
        <v>285</v>
      </c>
      <c r="AY108" s="1" t="s">
        <v>430</v>
      </c>
      <c r="AZ108" s="1" t="s">
        <v>431</v>
      </c>
      <c r="BB108" s="19" t="s">
        <v>432</v>
      </c>
      <c r="BD108" s="26">
        <v>0</v>
      </c>
      <c r="BF108" s="1" t="s">
        <v>274</v>
      </c>
      <c r="BG108" s="1">
        <v>73.7</v>
      </c>
      <c r="BH108" s="1">
        <v>13</v>
      </c>
      <c r="BI108" s="1">
        <v>173</v>
      </c>
      <c r="BN108" s="1">
        <v>70.400000000000006</v>
      </c>
      <c r="BO108" s="1">
        <v>15.6</v>
      </c>
      <c r="BP108" s="1">
        <v>162</v>
      </c>
      <c r="BT108" s="1">
        <v>0.23050000000000001</v>
      </c>
      <c r="BV108" s="1">
        <v>0.21</v>
      </c>
      <c r="BW108" s="1" t="s">
        <v>640</v>
      </c>
      <c r="BX108" s="1" t="s">
        <v>433</v>
      </c>
      <c r="BY108" s="1" t="s">
        <v>200</v>
      </c>
    </row>
    <row r="109" spans="1:80" ht="34.200000000000003" customHeight="1" x14ac:dyDescent="0.3">
      <c r="A109" s="1" t="s">
        <v>1282</v>
      </c>
      <c r="B109" s="13" t="s">
        <v>132</v>
      </c>
      <c r="C109" s="14" t="s">
        <v>1471</v>
      </c>
      <c r="D109" s="10"/>
      <c r="E109" s="11">
        <v>41572</v>
      </c>
      <c r="F109" s="1" t="s">
        <v>100</v>
      </c>
      <c r="H109" s="1" t="s">
        <v>934</v>
      </c>
      <c r="I109" s="1" t="s">
        <v>1375</v>
      </c>
      <c r="J109" s="1">
        <v>1</v>
      </c>
      <c r="K109" s="1" t="s">
        <v>150</v>
      </c>
      <c r="L109" s="1" t="s">
        <v>130</v>
      </c>
      <c r="M109" s="1" t="s">
        <v>441</v>
      </c>
      <c r="N109" s="1" t="s">
        <v>366</v>
      </c>
      <c r="O109" s="1" t="s">
        <v>433</v>
      </c>
      <c r="Q109" s="1" t="s">
        <v>111</v>
      </c>
      <c r="R109" s="1" t="s">
        <v>371</v>
      </c>
      <c r="W109" s="1">
        <v>275</v>
      </c>
      <c r="X109" s="1" t="s">
        <v>230</v>
      </c>
      <c r="Y109" s="1" t="s">
        <v>461</v>
      </c>
      <c r="Z109" s="1" t="s">
        <v>131</v>
      </c>
      <c r="AB109" s="1" t="s">
        <v>359</v>
      </c>
      <c r="AE109" s="1" t="s">
        <v>70</v>
      </c>
      <c r="AF109" s="1" t="s">
        <v>278</v>
      </c>
      <c r="AG109" s="1" t="s">
        <v>98</v>
      </c>
      <c r="AL109" s="1" t="s">
        <v>114</v>
      </c>
      <c r="AP109" s="1" t="s">
        <v>181</v>
      </c>
      <c r="AQ109" s="1" t="s">
        <v>181</v>
      </c>
      <c r="AR109" s="1" t="s">
        <v>285</v>
      </c>
      <c r="AS109" s="1" t="s">
        <v>182</v>
      </c>
      <c r="AW109" s="1" t="s">
        <v>465</v>
      </c>
      <c r="AX109" s="1" t="s">
        <v>285</v>
      </c>
      <c r="AY109" s="1" t="s">
        <v>430</v>
      </c>
      <c r="AZ109" s="1" t="s">
        <v>431</v>
      </c>
      <c r="BB109" s="19" t="s">
        <v>432</v>
      </c>
      <c r="BD109" s="26">
        <v>0</v>
      </c>
      <c r="BF109" s="1" t="s">
        <v>274</v>
      </c>
      <c r="BG109" s="1">
        <v>70</v>
      </c>
      <c r="BH109" s="1">
        <v>13.6</v>
      </c>
      <c r="BI109" s="1">
        <v>140</v>
      </c>
      <c r="BN109" s="1">
        <v>57.1</v>
      </c>
      <c r="BO109" s="1">
        <v>19</v>
      </c>
      <c r="BP109" s="1">
        <v>135</v>
      </c>
      <c r="BT109" s="1">
        <v>0.78310000000000002</v>
      </c>
      <c r="BV109" s="1">
        <v>0.92</v>
      </c>
      <c r="BW109" s="1" t="s">
        <v>136</v>
      </c>
      <c r="BX109" s="1" t="s">
        <v>433</v>
      </c>
      <c r="BY109" s="1" t="s">
        <v>200</v>
      </c>
    </row>
    <row r="110" spans="1:80" ht="34.200000000000003" customHeight="1" x14ac:dyDescent="0.3">
      <c r="A110" s="1" t="s">
        <v>1283</v>
      </c>
      <c r="B110" s="13" t="s">
        <v>133</v>
      </c>
      <c r="C110" s="14" t="s">
        <v>1471</v>
      </c>
      <c r="D110" s="10"/>
      <c r="E110" s="11">
        <v>41572</v>
      </c>
      <c r="F110" s="1" t="s">
        <v>100</v>
      </c>
      <c r="H110" s="1" t="s">
        <v>934</v>
      </c>
      <c r="I110" s="1" t="s">
        <v>1375</v>
      </c>
      <c r="J110" s="1">
        <v>1</v>
      </c>
      <c r="K110" s="1" t="s">
        <v>150</v>
      </c>
      <c r="L110" s="1" t="s">
        <v>130</v>
      </c>
      <c r="M110" s="1" t="s">
        <v>441</v>
      </c>
      <c r="N110" s="1" t="s">
        <v>366</v>
      </c>
      <c r="O110" s="1" t="s">
        <v>433</v>
      </c>
      <c r="Q110" s="1" t="s">
        <v>111</v>
      </c>
      <c r="R110" s="1" t="s">
        <v>371</v>
      </c>
      <c r="W110" s="1">
        <v>163</v>
      </c>
      <c r="X110" s="1" t="s">
        <v>230</v>
      </c>
      <c r="Y110" s="1" t="s">
        <v>461</v>
      </c>
      <c r="Z110" s="1" t="s">
        <v>131</v>
      </c>
      <c r="AB110" s="1" t="s">
        <v>359</v>
      </c>
      <c r="AE110" s="1" t="s">
        <v>70</v>
      </c>
      <c r="AF110" s="1" t="s">
        <v>278</v>
      </c>
      <c r="AG110" s="1" t="s">
        <v>98</v>
      </c>
      <c r="AL110" s="1" t="s">
        <v>114</v>
      </c>
      <c r="AP110" s="1" t="s">
        <v>181</v>
      </c>
      <c r="AQ110" s="1" t="s">
        <v>181</v>
      </c>
      <c r="AR110" s="1" t="s">
        <v>285</v>
      </c>
      <c r="AS110" s="1" t="s">
        <v>182</v>
      </c>
      <c r="AW110" s="1" t="s">
        <v>465</v>
      </c>
      <c r="AX110" s="1" t="s">
        <v>285</v>
      </c>
      <c r="AY110" s="1" t="s">
        <v>430</v>
      </c>
      <c r="AZ110" s="1" t="s">
        <v>431</v>
      </c>
      <c r="BB110" s="19" t="s">
        <v>432</v>
      </c>
      <c r="BD110" s="26">
        <v>0</v>
      </c>
      <c r="BF110" s="1" t="s">
        <v>274</v>
      </c>
      <c r="BG110" s="1">
        <v>71.8</v>
      </c>
      <c r="BH110" s="1">
        <v>14.3</v>
      </c>
      <c r="BI110" s="1">
        <v>129</v>
      </c>
      <c r="BN110" s="1">
        <v>64.400000000000006</v>
      </c>
      <c r="BO110" s="1">
        <v>13.1</v>
      </c>
      <c r="BP110" s="1">
        <v>44</v>
      </c>
      <c r="BT110" s="1">
        <v>0.52829999999999999</v>
      </c>
      <c r="BV110" s="1">
        <v>0.52</v>
      </c>
      <c r="BW110" s="1" t="s">
        <v>641</v>
      </c>
      <c r="BX110" s="1" t="s">
        <v>433</v>
      </c>
      <c r="BY110" s="1" t="s">
        <v>200</v>
      </c>
    </row>
    <row r="111" spans="1:80" ht="34.200000000000003" customHeight="1" x14ac:dyDescent="0.3">
      <c r="A111" s="1" t="s">
        <v>1284</v>
      </c>
      <c r="B111" s="13" t="s">
        <v>134</v>
      </c>
      <c r="C111" s="14" t="s">
        <v>1471</v>
      </c>
      <c r="D111" s="10"/>
      <c r="E111" s="11">
        <v>41572</v>
      </c>
      <c r="F111" s="1" t="s">
        <v>100</v>
      </c>
      <c r="H111" s="1" t="s">
        <v>934</v>
      </c>
      <c r="I111" s="1" t="s">
        <v>1375</v>
      </c>
      <c r="J111" s="1">
        <v>1</v>
      </c>
      <c r="K111" s="1" t="s">
        <v>150</v>
      </c>
      <c r="L111" s="1" t="s">
        <v>130</v>
      </c>
      <c r="M111" s="1" t="s">
        <v>441</v>
      </c>
      <c r="N111" s="1" t="s">
        <v>366</v>
      </c>
      <c r="O111" s="1" t="s">
        <v>433</v>
      </c>
      <c r="Q111" s="1" t="s">
        <v>111</v>
      </c>
      <c r="R111" s="1" t="s">
        <v>371</v>
      </c>
      <c r="W111" s="1">
        <v>146</v>
      </c>
      <c r="X111" s="1" t="s">
        <v>230</v>
      </c>
      <c r="Y111" s="1" t="s">
        <v>461</v>
      </c>
      <c r="Z111" s="1" t="s">
        <v>131</v>
      </c>
      <c r="AB111" s="1" t="s">
        <v>359</v>
      </c>
      <c r="AE111" s="1" t="s">
        <v>70</v>
      </c>
      <c r="AF111" s="1" t="s">
        <v>278</v>
      </c>
      <c r="AG111" s="1" t="s">
        <v>98</v>
      </c>
      <c r="AL111" s="1" t="s">
        <v>114</v>
      </c>
      <c r="AP111" s="1" t="s">
        <v>181</v>
      </c>
      <c r="AQ111" s="1" t="s">
        <v>181</v>
      </c>
      <c r="AR111" s="1" t="s">
        <v>285</v>
      </c>
      <c r="AS111" s="1" t="s">
        <v>182</v>
      </c>
      <c r="AW111" s="1" t="s">
        <v>465</v>
      </c>
      <c r="AX111" s="1" t="s">
        <v>285</v>
      </c>
      <c r="AY111" s="1" t="s">
        <v>430</v>
      </c>
      <c r="AZ111" s="1" t="s">
        <v>431</v>
      </c>
      <c r="BB111" s="19" t="s">
        <v>432</v>
      </c>
      <c r="BD111" s="26">
        <v>0</v>
      </c>
      <c r="BF111" s="1" t="s">
        <v>274</v>
      </c>
      <c r="BG111" s="1">
        <v>68.2</v>
      </c>
      <c r="BH111" s="1">
        <v>13.4</v>
      </c>
      <c r="BI111" s="1">
        <v>93</v>
      </c>
      <c r="BN111" s="1">
        <v>62.1</v>
      </c>
      <c r="BO111" s="1">
        <v>13.7</v>
      </c>
      <c r="BP111" s="1">
        <v>53</v>
      </c>
      <c r="BT111" s="1">
        <v>0.45150000000000001</v>
      </c>
      <c r="BV111" s="1">
        <v>0.44</v>
      </c>
      <c r="BW111" s="1" t="s">
        <v>642</v>
      </c>
      <c r="BX111" s="1" t="s">
        <v>433</v>
      </c>
      <c r="BY111" s="1" t="s">
        <v>200</v>
      </c>
    </row>
    <row r="112" spans="1:80" ht="34.200000000000003" customHeight="1" x14ac:dyDescent="0.3">
      <c r="A112" s="1" t="s">
        <v>1285</v>
      </c>
      <c r="B112" s="13" t="s">
        <v>135</v>
      </c>
      <c r="C112" s="14" t="s">
        <v>1471</v>
      </c>
      <c r="D112" s="10"/>
      <c r="E112" s="11">
        <v>41572</v>
      </c>
      <c r="F112" s="1" t="s">
        <v>100</v>
      </c>
      <c r="H112" s="1" t="s">
        <v>934</v>
      </c>
      <c r="I112" s="1" t="s">
        <v>1375</v>
      </c>
      <c r="J112" s="1">
        <v>1</v>
      </c>
      <c r="K112" s="1" t="s">
        <v>150</v>
      </c>
      <c r="L112" s="1" t="s">
        <v>130</v>
      </c>
      <c r="M112" s="1" t="s">
        <v>441</v>
      </c>
      <c r="N112" s="1" t="s">
        <v>366</v>
      </c>
      <c r="O112" s="1" t="s">
        <v>433</v>
      </c>
      <c r="Q112" s="1" t="s">
        <v>111</v>
      </c>
      <c r="R112" s="1" t="s">
        <v>371</v>
      </c>
      <c r="W112" s="1">
        <v>137</v>
      </c>
      <c r="X112" s="1" t="s">
        <v>230</v>
      </c>
      <c r="Y112" s="1" t="s">
        <v>461</v>
      </c>
      <c r="Z112" s="1" t="s">
        <v>131</v>
      </c>
      <c r="AB112" s="1" t="s">
        <v>359</v>
      </c>
      <c r="AE112" s="1" t="s">
        <v>70</v>
      </c>
      <c r="AF112" s="1" t="s">
        <v>278</v>
      </c>
      <c r="AG112" s="1" t="s">
        <v>98</v>
      </c>
      <c r="AL112" s="1" t="s">
        <v>114</v>
      </c>
      <c r="AP112" s="1" t="s">
        <v>181</v>
      </c>
      <c r="AQ112" s="1" t="s">
        <v>181</v>
      </c>
      <c r="AR112" s="1" t="s">
        <v>285</v>
      </c>
      <c r="AS112" s="1" t="s">
        <v>182</v>
      </c>
      <c r="AW112" s="1" t="s">
        <v>465</v>
      </c>
      <c r="AX112" s="1" t="s">
        <v>285</v>
      </c>
      <c r="AY112" s="1" t="s">
        <v>430</v>
      </c>
      <c r="AZ112" s="1" t="s">
        <v>431</v>
      </c>
      <c r="BB112" s="19" t="s">
        <v>432</v>
      </c>
      <c r="BD112" s="26">
        <v>0</v>
      </c>
      <c r="BF112" s="1" t="s">
        <v>274</v>
      </c>
      <c r="BG112" s="1">
        <v>71.5</v>
      </c>
      <c r="BH112" s="1">
        <v>14.2</v>
      </c>
      <c r="BI112" s="1">
        <v>93</v>
      </c>
      <c r="BN112" s="1">
        <v>61.7</v>
      </c>
      <c r="BO112" s="1">
        <v>16.3</v>
      </c>
      <c r="BP112" s="1">
        <v>44</v>
      </c>
      <c r="BT112" s="1">
        <v>0.65769999999999995</v>
      </c>
      <c r="BV112" s="1">
        <v>0.6</v>
      </c>
      <c r="BW112" s="1" t="s">
        <v>137</v>
      </c>
      <c r="BX112" s="1" t="s">
        <v>433</v>
      </c>
      <c r="BY112" s="1" t="s">
        <v>200</v>
      </c>
    </row>
    <row r="113" spans="1:81" ht="34.200000000000003" customHeight="1" x14ac:dyDescent="0.3">
      <c r="A113" s="7" t="s">
        <v>756</v>
      </c>
      <c r="B113" s="8" t="s">
        <v>1473</v>
      </c>
      <c r="C113" s="9" t="s">
        <v>1472</v>
      </c>
      <c r="D113" s="10"/>
      <c r="E113" s="11">
        <v>40858</v>
      </c>
      <c r="F113" s="1" t="s">
        <v>763</v>
      </c>
      <c r="G113" s="1" t="s">
        <v>933</v>
      </c>
      <c r="H113" s="1" t="s">
        <v>933</v>
      </c>
      <c r="I113" s="1" t="s">
        <v>1373</v>
      </c>
      <c r="J113" s="1">
        <v>4</v>
      </c>
      <c r="K113" s="1" t="s">
        <v>147</v>
      </c>
      <c r="L113" s="1" t="s">
        <v>38</v>
      </c>
      <c r="M113" s="1" t="s">
        <v>762</v>
      </c>
      <c r="N113" s="1" t="s">
        <v>366</v>
      </c>
      <c r="O113" s="1" t="s">
        <v>708</v>
      </c>
      <c r="P113" s="1" t="s">
        <v>916</v>
      </c>
      <c r="Q113" s="12" t="s">
        <v>929</v>
      </c>
      <c r="R113" s="12" t="s">
        <v>432</v>
      </c>
      <c r="T113" s="1" t="s">
        <v>761</v>
      </c>
      <c r="U113" s="1" t="s">
        <v>194</v>
      </c>
      <c r="W113" s="1">
        <v>43</v>
      </c>
      <c r="X113" s="1" t="s">
        <v>764</v>
      </c>
      <c r="Y113" s="1" t="s">
        <v>200</v>
      </c>
      <c r="Z113" s="1" t="s">
        <v>765</v>
      </c>
      <c r="AB113" s="1" t="s">
        <v>462</v>
      </c>
      <c r="AC113" s="1" t="s">
        <v>68</v>
      </c>
      <c r="AD113" s="1" t="s">
        <v>421</v>
      </c>
      <c r="AE113" s="1" t="s">
        <v>70</v>
      </c>
      <c r="AF113" s="1" t="s">
        <v>177</v>
      </c>
      <c r="AG113" s="1" t="s">
        <v>96</v>
      </c>
      <c r="AH113" s="1" t="s">
        <v>376</v>
      </c>
      <c r="AL113" s="1" t="s">
        <v>247</v>
      </c>
      <c r="AM113" s="1" t="s">
        <v>766</v>
      </c>
      <c r="AN113" s="1" t="s">
        <v>767</v>
      </c>
      <c r="AO113" s="1" t="s">
        <v>768</v>
      </c>
      <c r="AP113" s="1" t="s">
        <v>330</v>
      </c>
      <c r="AQ113" s="1" t="s">
        <v>769</v>
      </c>
      <c r="AR113" s="1">
        <v>5</v>
      </c>
      <c r="AS113" s="1" t="s">
        <v>182</v>
      </c>
      <c r="AT113" s="1" t="s">
        <v>432</v>
      </c>
      <c r="AU113" s="1" t="s">
        <v>432</v>
      </c>
      <c r="AW113" s="1" t="s">
        <v>185</v>
      </c>
      <c r="AX113" s="1" t="s">
        <v>281</v>
      </c>
      <c r="AY113" s="1" t="s">
        <v>1339</v>
      </c>
      <c r="AZ113" s="1" t="s">
        <v>431</v>
      </c>
      <c r="BA113" s="1" t="s">
        <v>770</v>
      </c>
      <c r="BB113" s="1" t="s">
        <v>433</v>
      </c>
      <c r="BC113" s="1" t="s">
        <v>432</v>
      </c>
      <c r="BD113" s="1">
        <v>0</v>
      </c>
      <c r="BF113" s="1" t="s">
        <v>274</v>
      </c>
      <c r="BG113" s="1">
        <v>13.7</v>
      </c>
      <c r="BH113" s="1">
        <v>2.4</v>
      </c>
      <c r="BI113" s="1">
        <v>23</v>
      </c>
      <c r="BK113" s="1">
        <v>11.6</v>
      </c>
      <c r="BL113" s="1">
        <v>2.6</v>
      </c>
      <c r="BM113" s="1">
        <v>23</v>
      </c>
      <c r="BN113" s="1">
        <v>13.4</v>
      </c>
      <c r="BO113" s="1">
        <v>2.2999999999999998</v>
      </c>
      <c r="BP113" s="1">
        <v>20</v>
      </c>
      <c r="BQ113" s="1">
        <v>10.9</v>
      </c>
      <c r="BR113" s="1">
        <v>2.9</v>
      </c>
      <c r="BS113" s="1">
        <v>20</v>
      </c>
      <c r="BT113" s="1">
        <v>-0.93</v>
      </c>
      <c r="BX113" s="1" t="s">
        <v>433</v>
      </c>
      <c r="BY113" s="1" t="s">
        <v>461</v>
      </c>
      <c r="BZ113" s="1" t="s">
        <v>28</v>
      </c>
      <c r="CA113" s="1" t="s">
        <v>772</v>
      </c>
      <c r="CB113" s="1" t="s">
        <v>771</v>
      </c>
    </row>
    <row r="114" spans="1:81" ht="34.200000000000003" customHeight="1" x14ac:dyDescent="0.3">
      <c r="A114" s="1" t="s">
        <v>1311</v>
      </c>
      <c r="B114" s="13" t="s">
        <v>1270</v>
      </c>
      <c r="C114" s="14" t="s">
        <v>1474</v>
      </c>
      <c r="D114" s="10"/>
      <c r="E114" s="11">
        <v>41578</v>
      </c>
      <c r="F114" s="1" t="s">
        <v>1271</v>
      </c>
      <c r="H114" s="1" t="s">
        <v>1057</v>
      </c>
      <c r="I114" s="1" t="s">
        <v>1057</v>
      </c>
      <c r="J114" s="1">
        <v>6</v>
      </c>
      <c r="K114" s="1" t="s">
        <v>1172</v>
      </c>
      <c r="L114" s="1" t="s">
        <v>38</v>
      </c>
      <c r="M114" s="1" t="s">
        <v>254</v>
      </c>
      <c r="N114" s="1" t="s">
        <v>366</v>
      </c>
      <c r="O114" s="1" t="s">
        <v>433</v>
      </c>
      <c r="Q114" s="1" t="s">
        <v>945</v>
      </c>
      <c r="R114" s="1" t="s">
        <v>432</v>
      </c>
      <c r="W114" s="1">
        <v>42</v>
      </c>
      <c r="X114" s="1" t="s">
        <v>1272</v>
      </c>
      <c r="Y114" s="1" t="s">
        <v>285</v>
      </c>
      <c r="Z114" s="1" t="s">
        <v>1273</v>
      </c>
      <c r="AB114" s="1" t="s">
        <v>1092</v>
      </c>
      <c r="AE114" s="1" t="s">
        <v>776</v>
      </c>
      <c r="AF114" s="1" t="s">
        <v>1274</v>
      </c>
      <c r="AG114" s="1" t="s">
        <v>1060</v>
      </c>
      <c r="AL114" s="1" t="s">
        <v>1074</v>
      </c>
      <c r="AP114" s="1" t="s">
        <v>1275</v>
      </c>
      <c r="AQ114" s="1" t="s">
        <v>1269</v>
      </c>
      <c r="AR114" s="1" t="s">
        <v>285</v>
      </c>
      <c r="AS114" s="1" t="s">
        <v>200</v>
      </c>
      <c r="AW114" s="1" t="s">
        <v>1199</v>
      </c>
      <c r="AX114" s="1" t="s">
        <v>940</v>
      </c>
      <c r="AY114" s="1" t="s">
        <v>1315</v>
      </c>
      <c r="AZ114" s="1" t="s">
        <v>686</v>
      </c>
      <c r="BB114" s="1" t="s">
        <v>1328</v>
      </c>
      <c r="BD114" s="1">
        <v>9</v>
      </c>
      <c r="BF114" s="1" t="s">
        <v>1169</v>
      </c>
      <c r="BG114" s="1">
        <v>9</v>
      </c>
      <c r="BH114" s="1">
        <v>1.2</v>
      </c>
      <c r="BI114" s="1">
        <v>7</v>
      </c>
      <c r="BK114" s="1">
        <v>7.3</v>
      </c>
      <c r="BL114" s="1">
        <v>9</v>
      </c>
      <c r="BM114" s="1">
        <v>7</v>
      </c>
      <c r="BN114" s="1">
        <v>8.8000000000000007</v>
      </c>
      <c r="BO114" s="1">
        <v>1.3</v>
      </c>
      <c r="BP114" s="1">
        <v>7</v>
      </c>
      <c r="BQ114" s="1">
        <v>7.9</v>
      </c>
      <c r="BR114" s="1">
        <v>1.6</v>
      </c>
      <c r="BS114" s="1">
        <v>7</v>
      </c>
      <c r="BT114" s="1">
        <v>0.15989999999999999</v>
      </c>
      <c r="BX114" s="1" t="s">
        <v>285</v>
      </c>
      <c r="BY114" s="1" t="s">
        <v>182</v>
      </c>
    </row>
    <row r="115" spans="1:81" ht="34.200000000000003" customHeight="1" x14ac:dyDescent="0.3">
      <c r="A115" s="1" t="s">
        <v>1312</v>
      </c>
      <c r="B115" s="13" t="s">
        <v>1276</v>
      </c>
      <c r="C115" s="14" t="s">
        <v>1474</v>
      </c>
      <c r="D115" s="10"/>
      <c r="E115" s="11">
        <v>41578</v>
      </c>
      <c r="F115" s="1" t="s">
        <v>1271</v>
      </c>
      <c r="H115" s="1" t="s">
        <v>1057</v>
      </c>
      <c r="I115" s="1" t="s">
        <v>1057</v>
      </c>
      <c r="J115" s="1">
        <v>6</v>
      </c>
      <c r="K115" s="1" t="s">
        <v>1172</v>
      </c>
      <c r="L115" s="1" t="s">
        <v>38</v>
      </c>
      <c r="M115" s="1" t="s">
        <v>254</v>
      </c>
      <c r="N115" s="1" t="s">
        <v>366</v>
      </c>
      <c r="O115" s="1" t="s">
        <v>433</v>
      </c>
      <c r="Q115" s="1" t="s">
        <v>945</v>
      </c>
      <c r="R115" s="1" t="s">
        <v>432</v>
      </c>
      <c r="W115" s="1">
        <v>73</v>
      </c>
      <c r="X115" s="1" t="s">
        <v>1272</v>
      </c>
      <c r="Y115" s="1" t="s">
        <v>285</v>
      </c>
      <c r="Z115" s="1" t="s">
        <v>1273</v>
      </c>
      <c r="AB115" s="1" t="s">
        <v>1092</v>
      </c>
      <c r="AE115" s="1" t="s">
        <v>776</v>
      </c>
      <c r="AF115" s="1" t="s">
        <v>1274</v>
      </c>
      <c r="AG115" s="1" t="s">
        <v>1060</v>
      </c>
      <c r="AL115" s="1" t="s">
        <v>1074</v>
      </c>
      <c r="AP115" s="1" t="s">
        <v>1277</v>
      </c>
      <c r="AQ115" s="1" t="s">
        <v>1269</v>
      </c>
      <c r="AR115" s="1" t="s">
        <v>285</v>
      </c>
      <c r="AS115" s="1" t="s">
        <v>200</v>
      </c>
      <c r="AW115" s="1" t="s">
        <v>1199</v>
      </c>
      <c r="AX115" s="1" t="s">
        <v>940</v>
      </c>
      <c r="AY115" s="1" t="s">
        <v>1315</v>
      </c>
      <c r="AZ115" s="1" t="s">
        <v>686</v>
      </c>
      <c r="BB115" s="1" t="s">
        <v>1328</v>
      </c>
      <c r="BD115" s="1">
        <v>9</v>
      </c>
      <c r="BF115" s="1" t="s">
        <v>1169</v>
      </c>
      <c r="BG115" s="1">
        <v>10.4</v>
      </c>
      <c r="BH115" s="1">
        <v>1.2</v>
      </c>
      <c r="BI115" s="1">
        <v>13</v>
      </c>
      <c r="BK115" s="1">
        <v>10.1</v>
      </c>
      <c r="BL115" s="1">
        <v>1.4</v>
      </c>
      <c r="BM115" s="1">
        <v>13</v>
      </c>
      <c r="BN115" s="1">
        <v>10.1</v>
      </c>
      <c r="BO115" s="1">
        <v>2.2000000000000002</v>
      </c>
      <c r="BP115" s="1">
        <v>8</v>
      </c>
      <c r="BQ115" s="1">
        <v>9.9</v>
      </c>
      <c r="BR115" s="1">
        <v>1.8</v>
      </c>
      <c r="BS115" s="1">
        <v>8</v>
      </c>
      <c r="BT115" s="1">
        <v>0.18279999999999999</v>
      </c>
      <c r="BX115" s="1" t="s">
        <v>285</v>
      </c>
      <c r="BY115" s="1" t="s">
        <v>182</v>
      </c>
    </row>
    <row r="116" spans="1:81" ht="34.200000000000003" customHeight="1" x14ac:dyDescent="0.3">
      <c r="A116" s="7" t="s">
        <v>648</v>
      </c>
      <c r="B116" s="8" t="s">
        <v>649</v>
      </c>
      <c r="C116" s="9" t="s">
        <v>1475</v>
      </c>
      <c r="D116" s="10"/>
      <c r="E116" s="11">
        <v>40858</v>
      </c>
      <c r="F116" s="1" t="s">
        <v>171</v>
      </c>
      <c r="G116" s="1" t="s">
        <v>934</v>
      </c>
      <c r="H116" s="1" t="s">
        <v>934</v>
      </c>
      <c r="I116" s="1" t="s">
        <v>1375</v>
      </c>
      <c r="J116" s="1">
        <v>1</v>
      </c>
      <c r="K116" s="1" t="s">
        <v>149</v>
      </c>
      <c r="L116" s="1" t="s">
        <v>38</v>
      </c>
      <c r="M116" s="1" t="s">
        <v>441</v>
      </c>
      <c r="N116" s="1" t="s">
        <v>303</v>
      </c>
      <c r="O116" s="1" t="s">
        <v>650</v>
      </c>
      <c r="P116" s="1" t="s">
        <v>194</v>
      </c>
      <c r="Q116" s="1" t="s">
        <v>194</v>
      </c>
      <c r="R116" s="1" t="s">
        <v>433</v>
      </c>
      <c r="T116" s="1" t="s">
        <v>651</v>
      </c>
      <c r="U116" s="1" t="s">
        <v>807</v>
      </c>
      <c r="W116" s="1">
        <v>493</v>
      </c>
      <c r="X116" s="1" t="s">
        <v>683</v>
      </c>
      <c r="Y116" s="1" t="s">
        <v>461</v>
      </c>
      <c r="Z116" s="1" t="s">
        <v>652</v>
      </c>
      <c r="AB116" s="1" t="s">
        <v>27</v>
      </c>
      <c r="AC116" s="1" t="s">
        <v>446</v>
      </c>
      <c r="AD116" s="1" t="s">
        <v>421</v>
      </c>
      <c r="AE116" s="1" t="s">
        <v>776</v>
      </c>
      <c r="AF116" s="1" t="s">
        <v>828</v>
      </c>
      <c r="AG116" s="1" t="s">
        <v>96</v>
      </c>
      <c r="AL116" s="1" t="s">
        <v>245</v>
      </c>
      <c r="AM116" s="1" t="s">
        <v>655</v>
      </c>
      <c r="AN116" s="1" t="s">
        <v>653</v>
      </c>
      <c r="AO116" s="1" t="s">
        <v>654</v>
      </c>
      <c r="AP116" s="1" t="s">
        <v>285</v>
      </c>
      <c r="AQ116" s="1" t="s">
        <v>656</v>
      </c>
      <c r="AR116" s="1" t="s">
        <v>285</v>
      </c>
      <c r="AS116" s="1" t="s">
        <v>182</v>
      </c>
      <c r="AT116" s="1" t="s">
        <v>285</v>
      </c>
      <c r="AU116" s="1" t="s">
        <v>285</v>
      </c>
      <c r="AW116" s="1" t="s">
        <v>490</v>
      </c>
      <c r="AX116" s="1" t="s">
        <v>954</v>
      </c>
      <c r="AY116" s="1" t="s">
        <v>1341</v>
      </c>
      <c r="AZ116" s="1" t="s">
        <v>431</v>
      </c>
      <c r="BA116" s="1" t="s">
        <v>285</v>
      </c>
      <c r="BB116" s="1" t="s">
        <v>432</v>
      </c>
      <c r="BC116" s="1" t="s">
        <v>285</v>
      </c>
      <c r="BD116" s="1">
        <v>9</v>
      </c>
      <c r="BF116" s="1" t="s">
        <v>274</v>
      </c>
      <c r="BG116" s="1">
        <v>0.65</v>
      </c>
      <c r="BH116" s="1">
        <v>0.2</v>
      </c>
      <c r="BI116" s="1">
        <v>409</v>
      </c>
      <c r="BK116" s="1">
        <v>0.33</v>
      </c>
      <c r="BM116" s="1">
        <v>409</v>
      </c>
      <c r="BN116" s="1">
        <v>0.51</v>
      </c>
      <c r="BO116" s="1">
        <v>0.2</v>
      </c>
      <c r="BP116" s="1">
        <v>84</v>
      </c>
      <c r="BQ116" s="1">
        <v>0.28999999999999998</v>
      </c>
      <c r="BS116" s="1">
        <v>84</v>
      </c>
      <c r="BT116" s="1">
        <v>0.69899999999999995</v>
      </c>
      <c r="BV116" s="1">
        <v>0.69899999999999995</v>
      </c>
      <c r="BW116" s="1" t="s">
        <v>657</v>
      </c>
      <c r="BX116" s="1" t="s">
        <v>433</v>
      </c>
      <c r="BY116" s="1" t="s">
        <v>461</v>
      </c>
      <c r="BZ116" s="1" t="s">
        <v>472</v>
      </c>
      <c r="CA116" s="1" t="s">
        <v>806</v>
      </c>
      <c r="CB116" s="1" t="s">
        <v>805</v>
      </c>
    </row>
    <row r="117" spans="1:81" ht="34.200000000000003" customHeight="1" x14ac:dyDescent="0.3">
      <c r="A117" s="1" t="s">
        <v>1309</v>
      </c>
      <c r="B117" s="13" t="s">
        <v>1251</v>
      </c>
      <c r="C117" s="14" t="s">
        <v>1476</v>
      </c>
      <c r="D117" s="10"/>
      <c r="E117" s="11">
        <v>41576</v>
      </c>
      <c r="F117" s="1" t="s">
        <v>1252</v>
      </c>
      <c r="H117" s="1" t="s">
        <v>1237</v>
      </c>
      <c r="I117" s="1" t="s">
        <v>1375</v>
      </c>
      <c r="J117" s="1">
        <v>1</v>
      </c>
      <c r="K117" s="1" t="s">
        <v>1141</v>
      </c>
      <c r="L117" s="1" t="s">
        <v>38</v>
      </c>
      <c r="M117" s="1" t="s">
        <v>441</v>
      </c>
      <c r="N117" s="1" t="s">
        <v>366</v>
      </c>
      <c r="O117" s="1" t="s">
        <v>433</v>
      </c>
      <c r="Q117" s="1" t="s">
        <v>945</v>
      </c>
      <c r="R117" s="1" t="s">
        <v>432</v>
      </c>
      <c r="W117" s="1" t="s">
        <v>1253</v>
      </c>
      <c r="X117" s="1" t="s">
        <v>1245</v>
      </c>
      <c r="Y117" s="1" t="s">
        <v>285</v>
      </c>
      <c r="Z117" s="1" t="s">
        <v>1254</v>
      </c>
      <c r="AB117" s="1" t="s">
        <v>359</v>
      </c>
      <c r="AE117" s="1" t="s">
        <v>776</v>
      </c>
      <c r="AF117" s="1" t="s">
        <v>1255</v>
      </c>
      <c r="AG117" s="1" t="s">
        <v>98</v>
      </c>
      <c r="AL117" s="1" t="s">
        <v>1256</v>
      </c>
      <c r="AP117" s="1" t="s">
        <v>1257</v>
      </c>
      <c r="AQ117" s="1" t="s">
        <v>1258</v>
      </c>
      <c r="AR117" s="1" t="s">
        <v>285</v>
      </c>
      <c r="AS117" s="1" t="s">
        <v>182</v>
      </c>
      <c r="AW117" s="1" t="s">
        <v>1259</v>
      </c>
      <c r="AX117" s="1" t="s">
        <v>940</v>
      </c>
      <c r="AY117" s="1" t="s">
        <v>1338</v>
      </c>
      <c r="AZ117" s="1" t="s">
        <v>1260</v>
      </c>
      <c r="BB117" s="1" t="s">
        <v>1261</v>
      </c>
      <c r="BD117" s="1">
        <v>1</v>
      </c>
      <c r="BF117" s="1" t="s">
        <v>1169</v>
      </c>
      <c r="BG117" s="1">
        <v>29.19</v>
      </c>
      <c r="BH117" s="1">
        <v>4.37</v>
      </c>
      <c r="BI117" s="1">
        <v>64</v>
      </c>
      <c r="BK117" s="1">
        <v>22.49</v>
      </c>
      <c r="BL117" s="1">
        <v>4.17</v>
      </c>
      <c r="BM117" s="1">
        <v>65</v>
      </c>
      <c r="BN117" s="1">
        <v>27.86</v>
      </c>
      <c r="BO117" s="1">
        <v>3.89</v>
      </c>
      <c r="BP117" s="1">
        <v>66</v>
      </c>
      <c r="BQ117" s="1">
        <v>22.39</v>
      </c>
      <c r="BR117" s="1">
        <v>3.84</v>
      </c>
      <c r="BS117" s="1">
        <v>65</v>
      </c>
      <c r="BT117" s="1">
        <v>0.32179999999999997</v>
      </c>
      <c r="BV117" s="1">
        <v>0.1</v>
      </c>
      <c r="BX117" s="1" t="s">
        <v>432</v>
      </c>
      <c r="BY117" s="1" t="s">
        <v>182</v>
      </c>
    </row>
    <row r="118" spans="1:81" ht="34.200000000000003" customHeight="1" x14ac:dyDescent="0.3">
      <c r="A118" s="7" t="s">
        <v>600</v>
      </c>
      <c r="B118" s="8" t="s">
        <v>601</v>
      </c>
      <c r="C118" s="9" t="s">
        <v>1477</v>
      </c>
      <c r="D118" s="10"/>
      <c r="E118" s="11">
        <v>40858</v>
      </c>
      <c r="F118" s="1" t="s">
        <v>590</v>
      </c>
      <c r="G118" s="1" t="s">
        <v>934</v>
      </c>
      <c r="H118" s="1" t="s">
        <v>934</v>
      </c>
      <c r="I118" s="1" t="s">
        <v>1375</v>
      </c>
      <c r="J118" s="1">
        <v>1</v>
      </c>
      <c r="K118" s="1" t="s">
        <v>138</v>
      </c>
      <c r="L118" s="1" t="s">
        <v>823</v>
      </c>
      <c r="M118" s="1" t="s">
        <v>441</v>
      </c>
      <c r="N118" s="1" t="s">
        <v>366</v>
      </c>
      <c r="O118" s="1" t="s">
        <v>738</v>
      </c>
      <c r="P118" s="1" t="s">
        <v>926</v>
      </c>
      <c r="Q118" s="12" t="s">
        <v>929</v>
      </c>
      <c r="R118" s="12" t="s">
        <v>285</v>
      </c>
      <c r="T118" s="1" t="s">
        <v>602</v>
      </c>
      <c r="W118" s="1">
        <v>295</v>
      </c>
      <c r="X118" s="1" t="s">
        <v>733</v>
      </c>
      <c r="Y118" s="1" t="s">
        <v>285</v>
      </c>
      <c r="Z118" s="1" t="s">
        <v>735</v>
      </c>
      <c r="AB118" s="1" t="s">
        <v>27</v>
      </c>
      <c r="AC118" s="1" t="s">
        <v>446</v>
      </c>
      <c r="AD118" s="1" t="s">
        <v>421</v>
      </c>
      <c r="AE118" s="1" t="s">
        <v>776</v>
      </c>
      <c r="AF118" s="1" t="s">
        <v>604</v>
      </c>
      <c r="AG118" s="1" t="s">
        <v>96</v>
      </c>
      <c r="AH118" s="1" t="s">
        <v>605</v>
      </c>
      <c r="AL118" s="1" t="s">
        <v>97</v>
      </c>
      <c r="AM118" s="1" t="s">
        <v>285</v>
      </c>
      <c r="AN118" s="1" t="s">
        <v>606</v>
      </c>
      <c r="AO118" s="1" t="s">
        <v>607</v>
      </c>
      <c r="AP118" s="1" t="s">
        <v>285</v>
      </c>
      <c r="AQ118" s="1" t="s">
        <v>285</v>
      </c>
      <c r="AR118" s="1">
        <v>19</v>
      </c>
      <c r="AS118" s="1" t="s">
        <v>182</v>
      </c>
      <c r="AT118" s="1" t="s">
        <v>285</v>
      </c>
      <c r="AU118" s="1" t="s">
        <v>285</v>
      </c>
      <c r="AW118" s="1" t="s">
        <v>608</v>
      </c>
      <c r="AX118" s="1" t="s">
        <v>1337</v>
      </c>
      <c r="AY118" s="1" t="s">
        <v>1346</v>
      </c>
      <c r="AZ118" s="1" t="s">
        <v>941</v>
      </c>
      <c r="BA118" s="1" t="s">
        <v>285</v>
      </c>
      <c r="BB118" s="19" t="s">
        <v>432</v>
      </c>
      <c r="BC118" s="1" t="s">
        <v>285</v>
      </c>
      <c r="BD118" s="1">
        <v>9</v>
      </c>
      <c r="BF118" s="1" t="s">
        <v>274</v>
      </c>
      <c r="BG118" s="1">
        <v>9.07</v>
      </c>
      <c r="BH118" s="1">
        <v>0.6</v>
      </c>
      <c r="BI118" s="1">
        <v>86</v>
      </c>
      <c r="BN118" s="1">
        <v>8.2200000000000006</v>
      </c>
      <c r="BO118" s="1">
        <v>0.6</v>
      </c>
      <c r="BP118" s="1">
        <v>209</v>
      </c>
      <c r="BT118" s="1">
        <v>1.4642999999999999</v>
      </c>
      <c r="BV118" s="1">
        <v>1.05</v>
      </c>
      <c r="BW118" s="1" t="s">
        <v>603</v>
      </c>
      <c r="BX118" s="1" t="s">
        <v>433</v>
      </c>
      <c r="BY118" s="1" t="s">
        <v>182</v>
      </c>
      <c r="BZ118" s="1" t="s">
        <v>472</v>
      </c>
      <c r="CA118" s="1" t="s">
        <v>285</v>
      </c>
      <c r="CB118" s="1" t="s">
        <v>736</v>
      </c>
      <c r="CC118" s="1" t="s">
        <v>737</v>
      </c>
    </row>
    <row r="119" spans="1:81" ht="34.200000000000003" customHeight="1" x14ac:dyDescent="0.3">
      <c r="A119" s="1" t="s">
        <v>1018</v>
      </c>
      <c r="B119" s="13" t="s">
        <v>855</v>
      </c>
      <c r="C119" s="14" t="s">
        <v>1478</v>
      </c>
      <c r="D119" s="10"/>
      <c r="E119" s="20">
        <v>40360</v>
      </c>
      <c r="F119" s="1" t="s">
        <v>854</v>
      </c>
      <c r="G119" s="1" t="s">
        <v>932</v>
      </c>
      <c r="H119" s="1" t="s">
        <v>932</v>
      </c>
      <c r="I119" s="1" t="s">
        <v>1372</v>
      </c>
      <c r="J119" s="1">
        <v>5</v>
      </c>
      <c r="K119" s="1" t="s">
        <v>122</v>
      </c>
      <c r="L119" s="1" t="s">
        <v>38</v>
      </c>
      <c r="M119" s="1" t="s">
        <v>1529</v>
      </c>
      <c r="N119" s="1" t="s">
        <v>366</v>
      </c>
      <c r="O119" s="1" t="s">
        <v>861</v>
      </c>
      <c r="P119" s="1" t="s">
        <v>905</v>
      </c>
      <c r="Q119" s="12" t="s">
        <v>929</v>
      </c>
      <c r="R119" s="12" t="s">
        <v>433</v>
      </c>
      <c r="T119" s="1" t="s">
        <v>348</v>
      </c>
      <c r="U119" s="1" t="s">
        <v>349</v>
      </c>
      <c r="W119" s="1">
        <v>50</v>
      </c>
      <c r="X119" s="1" t="s">
        <v>466</v>
      </c>
      <c r="Y119" s="1" t="s">
        <v>65</v>
      </c>
      <c r="Z119" s="1" t="s">
        <v>446</v>
      </c>
      <c r="AB119" s="1" t="s">
        <v>27</v>
      </c>
      <c r="AC119" s="1" t="s">
        <v>68</v>
      </c>
      <c r="AD119" s="1" t="s">
        <v>326</v>
      </c>
      <c r="AE119" s="1" t="s">
        <v>70</v>
      </c>
      <c r="AF119" s="1" t="s">
        <v>1316</v>
      </c>
      <c r="AG119" s="1" t="s">
        <v>96</v>
      </c>
      <c r="AL119" s="1" t="s">
        <v>97</v>
      </c>
      <c r="AM119" s="1" t="s">
        <v>352</v>
      </c>
      <c r="AN119" s="1" t="s">
        <v>353</v>
      </c>
      <c r="AO119" s="1" t="s">
        <v>354</v>
      </c>
      <c r="AP119" s="1" t="s">
        <v>355</v>
      </c>
      <c r="AQ119" s="1" t="s">
        <v>357</v>
      </c>
      <c r="AR119" s="19" t="s">
        <v>425</v>
      </c>
      <c r="AS119" s="1" t="s">
        <v>28</v>
      </c>
      <c r="AT119" s="30" t="s">
        <v>455</v>
      </c>
      <c r="AU119" s="1" t="s">
        <v>456</v>
      </c>
      <c r="AW119" s="1" t="s">
        <v>465</v>
      </c>
      <c r="AX119" s="1" t="s">
        <v>1337</v>
      </c>
      <c r="AY119" s="1" t="s">
        <v>1338</v>
      </c>
      <c r="AZ119" s="1" t="s">
        <v>431</v>
      </c>
      <c r="BA119" s="1" t="s">
        <v>356</v>
      </c>
      <c r="BB119" s="19" t="s">
        <v>432</v>
      </c>
      <c r="BC119" s="1" t="s">
        <v>480</v>
      </c>
      <c r="BD119" s="1">
        <v>0</v>
      </c>
      <c r="BF119" s="1" t="s">
        <v>481</v>
      </c>
      <c r="BG119" s="1">
        <v>16.8</v>
      </c>
      <c r="BH119" s="1">
        <v>1.8</v>
      </c>
      <c r="BI119" s="1">
        <v>22</v>
      </c>
      <c r="BK119" s="1">
        <v>11.5</v>
      </c>
      <c r="BL119" s="1">
        <v>4.8</v>
      </c>
      <c r="BM119" s="1">
        <v>22</v>
      </c>
      <c r="BN119" s="1">
        <v>13.8</v>
      </c>
      <c r="BO119" s="1">
        <v>2.6</v>
      </c>
      <c r="BP119" s="1">
        <v>28</v>
      </c>
      <c r="BQ119" s="1">
        <v>12.2</v>
      </c>
      <c r="BR119" s="1">
        <v>3</v>
      </c>
      <c r="BS119" s="1">
        <v>28</v>
      </c>
      <c r="BT119" s="1">
        <v>1.3130999999999999</v>
      </c>
      <c r="BW119" s="1" t="s">
        <v>285</v>
      </c>
      <c r="BX119" s="1" t="s">
        <v>433</v>
      </c>
      <c r="BY119" s="1" t="s">
        <v>28</v>
      </c>
      <c r="BZ119" s="1" t="s">
        <v>28</v>
      </c>
      <c r="CA119" s="1" t="s">
        <v>446</v>
      </c>
      <c r="CB119" s="1" t="s">
        <v>351</v>
      </c>
    </row>
    <row r="120" spans="1:81" ht="34.200000000000003" customHeight="1" x14ac:dyDescent="0.3">
      <c r="B120" s="13" t="s">
        <v>1487</v>
      </c>
      <c r="C120" s="31" t="s">
        <v>1503</v>
      </c>
      <c r="D120" s="10">
        <v>1</v>
      </c>
      <c r="E120" s="11">
        <v>41654</v>
      </c>
      <c r="F120" s="1" t="s">
        <v>1488</v>
      </c>
      <c r="G120" s="1" t="s">
        <v>1489</v>
      </c>
      <c r="H120" s="1" t="s">
        <v>1489</v>
      </c>
      <c r="I120" s="1" t="s">
        <v>1373</v>
      </c>
      <c r="J120" s="1">
        <v>4</v>
      </c>
      <c r="K120" s="1" t="s">
        <v>147</v>
      </c>
      <c r="L120" s="1" t="s">
        <v>38</v>
      </c>
      <c r="M120" s="1" t="s">
        <v>62</v>
      </c>
      <c r="N120" s="1" t="s">
        <v>366</v>
      </c>
      <c r="O120" s="1" t="s">
        <v>285</v>
      </c>
      <c r="P120" s="1" t="s">
        <v>1490</v>
      </c>
      <c r="Q120" s="1" t="s">
        <v>1490</v>
      </c>
      <c r="R120" s="12" t="s">
        <v>433</v>
      </c>
      <c r="W120" s="1">
        <v>90</v>
      </c>
      <c r="X120" s="1" t="s">
        <v>1491</v>
      </c>
      <c r="Y120" s="1" t="s">
        <v>285</v>
      </c>
      <c r="Z120" s="1" t="s">
        <v>1492</v>
      </c>
      <c r="AB120" s="1" t="s">
        <v>1493</v>
      </c>
      <c r="AC120" s="1" t="s">
        <v>68</v>
      </c>
      <c r="AD120" s="1" t="s">
        <v>1494</v>
      </c>
      <c r="AE120" s="1" t="s">
        <v>70</v>
      </c>
      <c r="AF120" s="1" t="s">
        <v>1495</v>
      </c>
      <c r="AG120" s="1" t="s">
        <v>94</v>
      </c>
      <c r="AH120" s="1" t="s">
        <v>1496</v>
      </c>
      <c r="AL120" s="1" t="s">
        <v>1497</v>
      </c>
      <c r="AP120" s="1" t="s">
        <v>1498</v>
      </c>
      <c r="AQ120" s="1" t="s">
        <v>285</v>
      </c>
      <c r="AR120" s="19" t="s">
        <v>285</v>
      </c>
      <c r="AS120" s="1" t="s">
        <v>35</v>
      </c>
      <c r="AT120" s="30" t="s">
        <v>285</v>
      </c>
      <c r="AU120" s="1" t="s">
        <v>285</v>
      </c>
      <c r="AW120" s="1" t="s">
        <v>1499</v>
      </c>
      <c r="AX120" s="1" t="s">
        <v>285</v>
      </c>
      <c r="AY120" s="1" t="s">
        <v>285</v>
      </c>
      <c r="AZ120" s="1" t="s">
        <v>285</v>
      </c>
      <c r="BA120" s="1" t="s">
        <v>285</v>
      </c>
      <c r="BB120" s="19" t="s">
        <v>285</v>
      </c>
      <c r="BC120" s="1" t="s">
        <v>285</v>
      </c>
      <c r="BD120" s="1" t="s">
        <v>285</v>
      </c>
      <c r="BF120" s="1" t="s">
        <v>1500</v>
      </c>
      <c r="BG120" s="1" t="s">
        <v>1501</v>
      </c>
      <c r="BH120" s="1">
        <v>3.26</v>
      </c>
      <c r="BI120" s="1">
        <v>53</v>
      </c>
      <c r="BN120" s="1" t="s">
        <v>1502</v>
      </c>
      <c r="BO120" s="1">
        <v>4.66</v>
      </c>
      <c r="BP120" s="1">
        <v>37</v>
      </c>
      <c r="BV120" s="1">
        <v>3.69</v>
      </c>
      <c r="BX120" s="1" t="s">
        <v>433</v>
      </c>
      <c r="BY120" s="1" t="s">
        <v>28</v>
      </c>
    </row>
    <row r="121" spans="1:81" ht="34.200000000000003" customHeight="1" x14ac:dyDescent="0.25">
      <c r="B121" s="1" t="s">
        <v>1524</v>
      </c>
      <c r="C121" s="14" t="s">
        <v>1513</v>
      </c>
      <c r="D121" s="32">
        <v>1</v>
      </c>
      <c r="E121" s="11">
        <v>41657</v>
      </c>
      <c r="F121" s="1" t="s">
        <v>1504</v>
      </c>
      <c r="G121" s="1" t="s">
        <v>934</v>
      </c>
      <c r="H121" s="1" t="s">
        <v>934</v>
      </c>
      <c r="I121" s="1" t="s">
        <v>1375</v>
      </c>
      <c r="J121" s="1">
        <v>1</v>
      </c>
      <c r="K121" s="1" t="s">
        <v>147</v>
      </c>
      <c r="L121" s="1" t="s">
        <v>38</v>
      </c>
      <c r="M121" s="1" t="s">
        <v>345</v>
      </c>
      <c r="N121" s="1" t="s">
        <v>366</v>
      </c>
      <c r="O121" s="1" t="s">
        <v>371</v>
      </c>
      <c r="P121" s="1" t="s">
        <v>907</v>
      </c>
      <c r="Q121" s="1" t="s">
        <v>945</v>
      </c>
      <c r="R121" s="1" t="s">
        <v>371</v>
      </c>
      <c r="W121" s="1">
        <v>80</v>
      </c>
      <c r="X121" s="1" t="s">
        <v>1505</v>
      </c>
      <c r="Y121" s="1" t="s">
        <v>285</v>
      </c>
      <c r="Z121" s="1" t="s">
        <v>1506</v>
      </c>
      <c r="AB121" s="1" t="s">
        <v>27</v>
      </c>
      <c r="AE121" s="1" t="s">
        <v>70</v>
      </c>
      <c r="AF121" s="1" t="s">
        <v>1507</v>
      </c>
      <c r="AG121" s="1" t="s">
        <v>285</v>
      </c>
      <c r="AH121" s="1" t="s">
        <v>285</v>
      </c>
      <c r="AL121" s="1" t="s">
        <v>1508</v>
      </c>
      <c r="AP121" s="1" t="s">
        <v>1509</v>
      </c>
      <c r="AQ121" s="1" t="s">
        <v>1510</v>
      </c>
      <c r="AR121" s="1">
        <v>95</v>
      </c>
      <c r="AS121" s="1" t="s">
        <v>35</v>
      </c>
      <c r="AT121" s="1" t="s">
        <v>371</v>
      </c>
      <c r="AU121" s="1" t="s">
        <v>1511</v>
      </c>
      <c r="AW121" s="1" t="s">
        <v>1512</v>
      </c>
      <c r="AX121" s="1" t="s">
        <v>285</v>
      </c>
      <c r="AY121" s="1" t="s">
        <v>285</v>
      </c>
      <c r="AZ121" s="1" t="s">
        <v>285</v>
      </c>
      <c r="BA121" s="1" t="s">
        <v>285</v>
      </c>
      <c r="BB121" s="1" t="s">
        <v>285</v>
      </c>
      <c r="BC121" s="1" t="s">
        <v>285</v>
      </c>
      <c r="BD121" s="1" t="s">
        <v>285</v>
      </c>
      <c r="BF121" s="1" t="s">
        <v>1169</v>
      </c>
      <c r="BG121" s="1">
        <v>51.23</v>
      </c>
      <c r="BH121" s="1">
        <v>12.3</v>
      </c>
      <c r="BI121" s="1">
        <v>40</v>
      </c>
      <c r="BK121" s="1">
        <v>52.31</v>
      </c>
      <c r="BL121" s="1">
        <v>14.76</v>
      </c>
      <c r="BM121" s="1">
        <v>40</v>
      </c>
      <c r="BN121" s="1">
        <v>37.479999999999997</v>
      </c>
      <c r="BO121" s="1">
        <v>13.44</v>
      </c>
      <c r="BP121" s="1">
        <v>40</v>
      </c>
      <c r="BQ121" s="1">
        <v>50</v>
      </c>
      <c r="BR121" s="1">
        <v>18.010000000000002</v>
      </c>
      <c r="BS121" s="1">
        <v>40</v>
      </c>
      <c r="BT121" s="1">
        <v>0.79</v>
      </c>
      <c r="BV121" s="1">
        <v>1.06</v>
      </c>
      <c r="BW121" s="1" t="s">
        <v>1522</v>
      </c>
      <c r="BX121" s="1" t="s">
        <v>433</v>
      </c>
      <c r="BY121" s="1" t="s">
        <v>28</v>
      </c>
    </row>
    <row r="122" spans="1:81" ht="34.200000000000003" customHeight="1" x14ac:dyDescent="0.25">
      <c r="B122" s="1" t="s">
        <v>1525</v>
      </c>
      <c r="C122" s="14" t="s">
        <v>1513</v>
      </c>
      <c r="D122" s="32">
        <v>1</v>
      </c>
      <c r="E122" s="11">
        <v>41657</v>
      </c>
      <c r="F122" s="1" t="s">
        <v>1504</v>
      </c>
      <c r="G122" s="1" t="s">
        <v>934</v>
      </c>
      <c r="H122" s="1" t="s">
        <v>934</v>
      </c>
      <c r="I122" s="1" t="s">
        <v>1375</v>
      </c>
      <c r="J122" s="1">
        <v>1</v>
      </c>
      <c r="K122" s="1" t="s">
        <v>147</v>
      </c>
      <c r="L122" s="1" t="s">
        <v>38</v>
      </c>
      <c r="M122" s="1" t="s">
        <v>345</v>
      </c>
      <c r="N122" s="1" t="s">
        <v>366</v>
      </c>
      <c r="O122" s="1" t="s">
        <v>371</v>
      </c>
      <c r="P122" s="1" t="s">
        <v>907</v>
      </c>
      <c r="Q122" s="1" t="s">
        <v>945</v>
      </c>
      <c r="R122" s="1" t="s">
        <v>371</v>
      </c>
      <c r="W122" s="1">
        <v>39</v>
      </c>
      <c r="X122" s="1" t="s">
        <v>1505</v>
      </c>
      <c r="Y122" s="1" t="s">
        <v>285</v>
      </c>
      <c r="Z122" s="1" t="s">
        <v>1506</v>
      </c>
      <c r="AB122" s="1" t="s">
        <v>27</v>
      </c>
      <c r="AE122" s="1" t="s">
        <v>70</v>
      </c>
      <c r="AF122" s="1" t="s">
        <v>1507</v>
      </c>
      <c r="AG122" s="1" t="s">
        <v>285</v>
      </c>
      <c r="AH122" s="1" t="s">
        <v>285</v>
      </c>
      <c r="AL122" s="1" t="s">
        <v>1508</v>
      </c>
      <c r="AP122" s="1" t="s">
        <v>1509</v>
      </c>
      <c r="AQ122" s="1" t="s">
        <v>1510</v>
      </c>
      <c r="AR122" s="1">
        <f>127-39</f>
        <v>88</v>
      </c>
      <c r="AS122" s="1" t="s">
        <v>35</v>
      </c>
      <c r="AT122" s="1" t="s">
        <v>371</v>
      </c>
      <c r="AU122" s="1" t="s">
        <v>1511</v>
      </c>
      <c r="AW122" s="1" t="s">
        <v>1512</v>
      </c>
      <c r="AX122" s="1" t="s">
        <v>285</v>
      </c>
      <c r="AY122" s="1" t="s">
        <v>285</v>
      </c>
      <c r="AZ122" s="1" t="s">
        <v>285</v>
      </c>
      <c r="BA122" s="1" t="s">
        <v>285</v>
      </c>
      <c r="BB122" s="1" t="s">
        <v>285</v>
      </c>
      <c r="BC122" s="1" t="s">
        <v>285</v>
      </c>
      <c r="BD122" s="1" t="s">
        <v>285</v>
      </c>
      <c r="BF122" s="1" t="s">
        <v>1169</v>
      </c>
      <c r="BG122" s="1">
        <v>57.2</v>
      </c>
      <c r="BH122" s="1">
        <v>11.27</v>
      </c>
      <c r="BI122" s="1">
        <v>20</v>
      </c>
      <c r="BK122" s="1">
        <v>42.95</v>
      </c>
      <c r="BL122" s="1">
        <v>13.48</v>
      </c>
      <c r="BM122" s="1">
        <v>20</v>
      </c>
      <c r="BN122" s="1">
        <v>40.79</v>
      </c>
      <c r="BO122" s="1">
        <v>17.37</v>
      </c>
      <c r="BP122" s="1">
        <v>19</v>
      </c>
      <c r="BQ122" s="1">
        <v>41</v>
      </c>
      <c r="BR122" s="1">
        <v>14.97</v>
      </c>
      <c r="BS122" s="1">
        <v>19</v>
      </c>
      <c r="BT122" s="1">
        <v>1.23</v>
      </c>
      <c r="BV122" s="1">
        <v>1.1299999999999999</v>
      </c>
      <c r="BW122" s="1" t="s">
        <v>1523</v>
      </c>
      <c r="BX122" s="1" t="s">
        <v>433</v>
      </c>
      <c r="BY122" s="1" t="s">
        <v>28</v>
      </c>
    </row>
    <row r="123" spans="1:81" ht="34.200000000000003" customHeight="1" x14ac:dyDescent="0.3">
      <c r="B123" s="1" t="s">
        <v>1514</v>
      </c>
      <c r="C123" s="14" t="s">
        <v>1521</v>
      </c>
      <c r="D123" s="32">
        <v>1</v>
      </c>
      <c r="E123" s="11">
        <v>41657</v>
      </c>
      <c r="F123" s="1" t="s">
        <v>1504</v>
      </c>
      <c r="G123" s="1" t="s">
        <v>934</v>
      </c>
      <c r="H123" s="1" t="s">
        <v>934</v>
      </c>
      <c r="I123" s="1" t="s">
        <v>1375</v>
      </c>
      <c r="J123" s="1">
        <v>1</v>
      </c>
      <c r="K123" s="1" t="s">
        <v>147</v>
      </c>
      <c r="L123" s="1" t="s">
        <v>38</v>
      </c>
      <c r="M123" s="1" t="s">
        <v>345</v>
      </c>
      <c r="N123" s="1" t="s">
        <v>366</v>
      </c>
      <c r="O123" s="1" t="s">
        <v>371</v>
      </c>
      <c r="P123" s="1" t="s">
        <v>907</v>
      </c>
      <c r="Q123" s="1" t="s">
        <v>945</v>
      </c>
      <c r="R123" s="1" t="s">
        <v>371</v>
      </c>
      <c r="W123" s="1">
        <v>31</v>
      </c>
      <c r="X123" s="1" t="s">
        <v>1505</v>
      </c>
      <c r="Y123" s="1" t="s">
        <v>285</v>
      </c>
      <c r="Z123" s="1" t="s">
        <v>1515</v>
      </c>
      <c r="AB123" s="1" t="s">
        <v>27</v>
      </c>
      <c r="AE123" s="1" t="s">
        <v>70</v>
      </c>
      <c r="AF123" s="19" t="s">
        <v>1516</v>
      </c>
      <c r="AG123" s="1" t="s">
        <v>285</v>
      </c>
      <c r="AL123" s="1" t="s">
        <v>1508</v>
      </c>
      <c r="AP123" s="1" t="s">
        <v>1517</v>
      </c>
      <c r="AQ123" s="1" t="s">
        <v>1518</v>
      </c>
      <c r="AR123" s="1" t="s">
        <v>285</v>
      </c>
      <c r="AS123" s="1" t="s">
        <v>35</v>
      </c>
      <c r="AT123" s="1" t="s">
        <v>371</v>
      </c>
      <c r="AU123" s="1" t="s">
        <v>1511</v>
      </c>
      <c r="AW123" s="1" t="s">
        <v>1519</v>
      </c>
      <c r="AX123" s="1" t="s">
        <v>285</v>
      </c>
      <c r="AY123" s="1" t="s">
        <v>285</v>
      </c>
      <c r="AZ123" s="1" t="s">
        <v>285</v>
      </c>
      <c r="BA123" s="1" t="s">
        <v>285</v>
      </c>
      <c r="BB123" s="1" t="s">
        <v>285</v>
      </c>
      <c r="BC123" s="1" t="s">
        <v>285</v>
      </c>
      <c r="BD123" s="1" t="s">
        <v>285</v>
      </c>
      <c r="BF123" s="1" t="s">
        <v>1169</v>
      </c>
      <c r="BI123" s="1">
        <v>20</v>
      </c>
      <c r="BM123" s="1">
        <v>20</v>
      </c>
      <c r="BP123" s="1">
        <v>11</v>
      </c>
      <c r="BS123" s="1">
        <v>11</v>
      </c>
      <c r="BT123" s="1">
        <v>0.12</v>
      </c>
      <c r="BV123" s="1">
        <v>0.22</v>
      </c>
      <c r="BW123" s="1" t="s">
        <v>1520</v>
      </c>
      <c r="BX123" s="1" t="s">
        <v>432</v>
      </c>
      <c r="BY123" s="1" t="s">
        <v>28</v>
      </c>
    </row>
    <row r="124" spans="1:81" ht="34.200000000000003" customHeight="1" x14ac:dyDescent="0.25">
      <c r="D124" s="32">
        <f>SUM(D4:D123)</f>
        <v>22</v>
      </c>
    </row>
  </sheetData>
  <autoFilter ref="A3:R119">
    <sortState ref="A4:R120">
      <sortCondition ref="B3:B119"/>
    </sortState>
  </autoFilter>
  <sortState ref="A4:CB119">
    <sortCondition ref="B4:B119"/>
  </sortState>
  <phoneticPr fontId="2" type="noConversion"/>
  <hyperlinks>
    <hyperlink ref="C4" r:id="rId1"/>
    <hyperlink ref="C20" r:id="rId2"/>
    <hyperlink ref="C27" r:id="rId3"/>
    <hyperlink ref="C28" r:id="rId4"/>
    <hyperlink ref="C34" r:id="rId5"/>
    <hyperlink ref="C40" r:id="rId6"/>
    <hyperlink ref="C48" r:id="rId7"/>
    <hyperlink ref="C47" r:id="rId8"/>
    <hyperlink ref="C49" r:id="rId9"/>
    <hyperlink ref="C58" r:id="rId10"/>
    <hyperlink ref="C60" r:id="rId11"/>
    <hyperlink ref="C68" r:id="rId12"/>
    <hyperlink ref="C74" r:id="rId13"/>
    <hyperlink ref="C79" r:id="rId14"/>
    <hyperlink ref="C78" r:id="rId15"/>
    <hyperlink ref="C84" r:id="rId16"/>
    <hyperlink ref="C85" r:id="rId17"/>
    <hyperlink ref="C96" r:id="rId18"/>
    <hyperlink ref="C97" r:id="rId19"/>
    <hyperlink ref="C26" r:id="rId20"/>
    <hyperlink ref="C5" r:id="rId21"/>
    <hyperlink ref="C6" r:id="rId22"/>
    <hyperlink ref="C7" r:id="rId23"/>
    <hyperlink ref="C10" r:id="rId24"/>
    <hyperlink ref="C11" r:id="rId25"/>
    <hyperlink ref="C16" r:id="rId26"/>
    <hyperlink ref="C18" r:id="rId27"/>
    <hyperlink ref="C21" r:id="rId28"/>
    <hyperlink ref="C22" r:id="rId29"/>
    <hyperlink ref="C24" r:id="rId30"/>
    <hyperlink ref="C25" r:id="rId31"/>
    <hyperlink ref="C29" r:id="rId32"/>
    <hyperlink ref="C30" r:id="rId33"/>
    <hyperlink ref="C31" r:id="rId34"/>
    <hyperlink ref="C32" r:id="rId35"/>
    <hyperlink ref="C35" r:id="rId36"/>
    <hyperlink ref="C37" r:id="rId37"/>
    <hyperlink ref="C39" r:id="rId38"/>
    <hyperlink ref="C19" r:id="rId39"/>
    <hyperlink ref="C41" r:id="rId40"/>
    <hyperlink ref="C42" r:id="rId41"/>
    <hyperlink ref="C45" r:id="rId42"/>
    <hyperlink ref="C46" r:id="rId43"/>
    <hyperlink ref="C50" r:id="rId44"/>
    <hyperlink ref="C51" r:id="rId45"/>
    <hyperlink ref="C52" r:id="rId46"/>
    <hyperlink ref="C53" r:id="rId47"/>
    <hyperlink ref="C55" r:id="rId48"/>
    <hyperlink ref="C59" r:id="rId49"/>
    <hyperlink ref="C61" r:id="rId50"/>
    <hyperlink ref="C62" r:id="rId51"/>
    <hyperlink ref="C67" r:id="rId52"/>
    <hyperlink ref="C69" r:id="rId53"/>
    <hyperlink ref="C70" r:id="rId54"/>
    <hyperlink ref="C72" r:id="rId55"/>
    <hyperlink ref="C73" r:id="rId56"/>
    <hyperlink ref="C75" r:id="rId57"/>
    <hyperlink ref="C76" r:id="rId58"/>
    <hyperlink ref="C77" r:id="rId59"/>
    <hyperlink ref="C80" r:id="rId60"/>
    <hyperlink ref="C81" r:id="rId61"/>
    <hyperlink ref="C82" r:id="rId62"/>
    <hyperlink ref="C83" r:id="rId63"/>
    <hyperlink ref="C98" r:id="rId64"/>
    <hyperlink ref="C99" r:id="rId65"/>
    <hyperlink ref="C104" r:id="rId66"/>
    <hyperlink ref="C108" r:id="rId67"/>
    <hyperlink ref="C113" r:id="rId68"/>
    <hyperlink ref="C114" r:id="rId69"/>
    <hyperlink ref="C116" r:id="rId70"/>
    <hyperlink ref="C117" r:id="rId71"/>
    <hyperlink ref="C118" r:id="rId72"/>
    <hyperlink ref="C119" r:id="rId73"/>
    <hyperlink ref="C17" r:id="rId74"/>
    <hyperlink ref="C65" r:id="rId75"/>
    <hyperlink ref="C36" r:id="rId76"/>
    <hyperlink ref="C66" r:id="rId77"/>
    <hyperlink ref="C8" r:id="rId78"/>
    <hyperlink ref="C9" r:id="rId79"/>
    <hyperlink ref="C12" r:id="rId80" display="Coded\ArroyoRoyer2011.pdf"/>
    <hyperlink ref="C13" r:id="rId81" display="Coded\ArroyoRoyer2011.pdf"/>
    <hyperlink ref="C15" r:id="rId82"/>
    <hyperlink ref="C23" r:id="rId83"/>
    <hyperlink ref="C38" r:id="rId84"/>
    <hyperlink ref="C43" r:id="rId85"/>
    <hyperlink ref="C44" r:id="rId86"/>
    <hyperlink ref="C54" r:id="rId87"/>
    <hyperlink ref="C56" r:id="rId88"/>
    <hyperlink ref="C57" r:id="rId89"/>
    <hyperlink ref="C63" r:id="rId90"/>
    <hyperlink ref="C64" r:id="rId91"/>
    <hyperlink ref="C71" r:id="rId92"/>
    <hyperlink ref="C86" r:id="rId93"/>
    <hyperlink ref="C87" r:id="rId94"/>
    <hyperlink ref="C88" r:id="rId95"/>
    <hyperlink ref="C89" r:id="rId96"/>
    <hyperlink ref="C90" r:id="rId97"/>
    <hyperlink ref="C91" r:id="rId98"/>
    <hyperlink ref="C92" r:id="rId99"/>
    <hyperlink ref="C93" r:id="rId100"/>
    <hyperlink ref="C94" r:id="rId101"/>
    <hyperlink ref="C95" r:id="rId102"/>
    <hyperlink ref="C33" r:id="rId103"/>
    <hyperlink ref="C100" r:id="rId104"/>
    <hyperlink ref="C101" r:id="rId105"/>
    <hyperlink ref="C102" r:id="rId106"/>
    <hyperlink ref="C103" r:id="rId107"/>
    <hyperlink ref="C105" r:id="rId108"/>
    <hyperlink ref="C106" r:id="rId109"/>
    <hyperlink ref="C107" r:id="rId110"/>
    <hyperlink ref="C109" r:id="rId111"/>
    <hyperlink ref="C110" r:id="rId112"/>
    <hyperlink ref="C111" r:id="rId113"/>
    <hyperlink ref="C112" r:id="rId114"/>
    <hyperlink ref="C115" r:id="rId115"/>
    <hyperlink ref="C120" r:id="rId116"/>
    <hyperlink ref="C121" r:id="rId117"/>
    <hyperlink ref="C122" r:id="rId118"/>
    <hyperlink ref="C123" r:id="rId119"/>
  </hyperlinks>
  <pageMargins left="0.75" right="0.75" top="1" bottom="1" header="0.5" footer="0.5"/>
  <pageSetup orientation="portrait" r:id="rId120"/>
  <headerFooter alignWithMargins="0"/>
  <legacyDrawing r:id="rId12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79"/>
  <sheetViews>
    <sheetView tabSelected="1" topLeftCell="A7" zoomScale="120" zoomScaleNormal="120" workbookViewId="0">
      <selection activeCell="C12" sqref="C12"/>
    </sheetView>
  </sheetViews>
  <sheetFormatPr defaultColWidth="9.109375" defaultRowHeight="13.2" x14ac:dyDescent="0.25"/>
  <cols>
    <col min="1" max="1" width="25.44140625" style="33" customWidth="1"/>
    <col min="2" max="2" width="19" style="33" customWidth="1"/>
    <col min="3" max="3" width="125.88671875" style="33" customWidth="1"/>
    <col min="4" max="4" width="80.33203125" style="33" customWidth="1"/>
    <col min="5" max="16384" width="9.109375" style="33"/>
  </cols>
  <sheetData>
    <row r="1" spans="1:5" ht="13.8" x14ac:dyDescent="0.25">
      <c r="A1" s="43" t="s">
        <v>1803</v>
      </c>
      <c r="B1" s="44" t="s">
        <v>1804</v>
      </c>
      <c r="C1" s="44" t="s">
        <v>1805</v>
      </c>
      <c r="D1" s="37"/>
      <c r="E1" s="34"/>
    </row>
    <row r="2" spans="1:5" ht="28.2" x14ac:dyDescent="0.3">
      <c r="A2" s="38" t="s">
        <v>889</v>
      </c>
      <c r="B2" s="40" t="s">
        <v>1806</v>
      </c>
      <c r="C2" s="40" t="s">
        <v>1819</v>
      </c>
      <c r="D2" s="39"/>
      <c r="E2" s="34"/>
    </row>
    <row r="3" spans="1:5" ht="27.6" x14ac:dyDescent="0.25">
      <c r="A3" s="38" t="s">
        <v>1014</v>
      </c>
      <c r="B3" s="40" t="s">
        <v>1807</v>
      </c>
      <c r="C3" s="40" t="s">
        <v>1808</v>
      </c>
      <c r="D3" s="39"/>
      <c r="E3" s="34"/>
    </row>
    <row r="4" spans="1:5" ht="28.2" x14ac:dyDescent="0.25">
      <c r="A4" s="38" t="s">
        <v>1015</v>
      </c>
      <c r="B4" s="40" t="s">
        <v>252</v>
      </c>
      <c r="C4" s="40" t="s">
        <v>1820</v>
      </c>
      <c r="D4" s="39"/>
      <c r="E4" s="34"/>
    </row>
    <row r="5" spans="1:5" ht="42" x14ac:dyDescent="0.25">
      <c r="A5" s="45" t="s">
        <v>1016</v>
      </c>
      <c r="B5" s="46" t="s">
        <v>319</v>
      </c>
      <c r="C5" s="40" t="s">
        <v>1821</v>
      </c>
      <c r="D5" s="39"/>
      <c r="E5" s="34"/>
    </row>
    <row r="6" spans="1:5" ht="14.4" x14ac:dyDescent="0.3">
      <c r="A6" s="45" t="s">
        <v>1017</v>
      </c>
      <c r="B6" s="46" t="s">
        <v>340</v>
      </c>
      <c r="C6" s="40" t="s">
        <v>1822</v>
      </c>
      <c r="D6" s="39"/>
      <c r="E6" s="34"/>
    </row>
    <row r="7" spans="1:5" ht="28.2" x14ac:dyDescent="0.3">
      <c r="A7" s="45" t="s">
        <v>1018</v>
      </c>
      <c r="B7" s="46" t="s">
        <v>855</v>
      </c>
      <c r="C7" s="40" t="s">
        <v>1823</v>
      </c>
      <c r="D7" s="39"/>
      <c r="E7" s="34"/>
    </row>
    <row r="8" spans="1:5" ht="27.6" x14ac:dyDescent="0.25">
      <c r="A8" s="45" t="s">
        <v>1019</v>
      </c>
      <c r="B8" s="46" t="s">
        <v>358</v>
      </c>
      <c r="C8" s="40" t="s">
        <v>1809</v>
      </c>
      <c r="D8" s="39"/>
      <c r="E8" s="34"/>
    </row>
    <row r="9" spans="1:5" ht="28.2" x14ac:dyDescent="0.3">
      <c r="A9" s="45" t="s">
        <v>1020</v>
      </c>
      <c r="B9" s="46" t="s">
        <v>856</v>
      </c>
      <c r="C9" s="40" t="s">
        <v>1824</v>
      </c>
      <c r="D9" s="39"/>
      <c r="E9" s="34"/>
    </row>
    <row r="10" spans="1:5" ht="55.8" x14ac:dyDescent="0.25">
      <c r="A10" s="45" t="s">
        <v>1021</v>
      </c>
      <c r="B10" s="46" t="s">
        <v>863</v>
      </c>
      <c r="C10" s="40" t="s">
        <v>1825</v>
      </c>
      <c r="D10" s="39"/>
      <c r="E10" s="34"/>
    </row>
    <row r="11" spans="1:5" ht="28.2" x14ac:dyDescent="0.3">
      <c r="A11" s="38" t="s">
        <v>1814</v>
      </c>
      <c r="B11" s="40"/>
      <c r="C11" s="40" t="s">
        <v>1826</v>
      </c>
      <c r="D11" s="39"/>
      <c r="E11" s="34"/>
    </row>
    <row r="12" spans="1:5" ht="28.8" x14ac:dyDescent="0.3">
      <c r="A12" s="45" t="s">
        <v>1022</v>
      </c>
      <c r="B12" s="46" t="s">
        <v>1810</v>
      </c>
      <c r="C12" s="40" t="s">
        <v>1827</v>
      </c>
      <c r="D12" s="39"/>
      <c r="E12" s="34"/>
    </row>
    <row r="13" spans="1:5" ht="27.6" x14ac:dyDescent="0.25">
      <c r="A13" s="38"/>
      <c r="B13" s="40" t="s">
        <v>1811</v>
      </c>
      <c r="C13" s="40" t="s">
        <v>1812</v>
      </c>
      <c r="D13" s="39"/>
      <c r="E13" s="34"/>
    </row>
    <row r="14" spans="1:5" ht="28.2" x14ac:dyDescent="0.3">
      <c r="A14" s="38"/>
      <c r="B14" s="40" t="s">
        <v>1813</v>
      </c>
      <c r="C14" s="40" t="s">
        <v>1828</v>
      </c>
      <c r="D14" s="39"/>
      <c r="E14" s="34"/>
    </row>
    <row r="15" spans="1:5" ht="28.8" x14ac:dyDescent="0.3">
      <c r="A15" s="38" t="s">
        <v>1815</v>
      </c>
      <c r="B15" s="40" t="s">
        <v>1673</v>
      </c>
      <c r="C15" s="40" t="s">
        <v>1829</v>
      </c>
      <c r="D15" s="39"/>
      <c r="E15" s="34"/>
    </row>
    <row r="16" spans="1:5" ht="41.4" x14ac:dyDescent="0.25">
      <c r="A16" s="38"/>
      <c r="B16" s="40" t="s">
        <v>1816</v>
      </c>
      <c r="C16" s="40" t="s">
        <v>1817</v>
      </c>
      <c r="D16" s="39"/>
      <c r="E16" s="34"/>
    </row>
    <row r="17" spans="1:5" ht="14.4" x14ac:dyDescent="0.3">
      <c r="A17" s="38"/>
      <c r="B17" s="40" t="s">
        <v>1818</v>
      </c>
      <c r="C17" s="40" t="s">
        <v>1830</v>
      </c>
      <c r="D17" s="39"/>
      <c r="E17" s="34"/>
    </row>
    <row r="18" spans="1:5" ht="70.8" x14ac:dyDescent="0.25">
      <c r="A18" s="38"/>
      <c r="B18" s="40"/>
      <c r="C18" s="40" t="s">
        <v>1831</v>
      </c>
      <c r="D18" s="39"/>
      <c r="E18" s="34"/>
    </row>
    <row r="19" spans="1:5" ht="28.8" x14ac:dyDescent="0.3">
      <c r="A19" s="38" t="s">
        <v>165</v>
      </c>
      <c r="B19" s="40" t="s">
        <v>365</v>
      </c>
      <c r="C19" s="40" t="s">
        <v>1832</v>
      </c>
      <c r="D19" s="39"/>
      <c r="E19" s="34"/>
    </row>
    <row r="20" spans="1:5" ht="28.2" x14ac:dyDescent="0.3">
      <c r="A20" s="38" t="s">
        <v>166</v>
      </c>
      <c r="B20" s="40" t="s">
        <v>1531</v>
      </c>
      <c r="C20" s="40" t="s">
        <v>1833</v>
      </c>
      <c r="D20" s="39"/>
      <c r="E20" s="34"/>
    </row>
    <row r="21" spans="1:5" ht="28.2" x14ac:dyDescent="0.3">
      <c r="A21" s="38" t="s">
        <v>168</v>
      </c>
      <c r="B21" s="40" t="s">
        <v>563</v>
      </c>
      <c r="C21" s="40" t="s">
        <v>1834</v>
      </c>
      <c r="D21" s="39"/>
      <c r="E21" s="34"/>
    </row>
    <row r="22" spans="1:5" ht="27.6" x14ac:dyDescent="0.25">
      <c r="A22" s="38" t="s">
        <v>169</v>
      </c>
      <c r="B22" s="40" t="s">
        <v>170</v>
      </c>
      <c r="C22" s="40" t="s">
        <v>1532</v>
      </c>
      <c r="D22" s="39"/>
      <c r="E22" s="34"/>
    </row>
    <row r="23" spans="1:5" ht="28.2" x14ac:dyDescent="0.3">
      <c r="A23" s="38" t="s">
        <v>1533</v>
      </c>
      <c r="B23" s="40" t="s">
        <v>1534</v>
      </c>
      <c r="C23" s="40" t="s">
        <v>1835</v>
      </c>
      <c r="D23" s="39"/>
      <c r="E23" s="34"/>
    </row>
    <row r="24" spans="1:5" ht="42.6" x14ac:dyDescent="0.25">
      <c r="A24" s="38" t="s">
        <v>1535</v>
      </c>
      <c r="B24" s="40" t="s">
        <v>1483</v>
      </c>
      <c r="C24" s="47" t="s">
        <v>1836</v>
      </c>
      <c r="D24" s="39"/>
      <c r="E24" s="34"/>
    </row>
    <row r="25" spans="1:5" ht="28.2" x14ac:dyDescent="0.25">
      <c r="A25" s="38" t="s">
        <v>1536</v>
      </c>
      <c r="B25" s="40" t="s">
        <v>1537</v>
      </c>
      <c r="C25" s="47" t="s">
        <v>1837</v>
      </c>
      <c r="D25" s="39"/>
      <c r="E25" s="34"/>
    </row>
    <row r="26" spans="1:5" ht="14.4" x14ac:dyDescent="0.3">
      <c r="A26" s="38" t="s">
        <v>892</v>
      </c>
      <c r="B26" s="40" t="s">
        <v>201</v>
      </c>
      <c r="C26" s="48" t="s">
        <v>1838</v>
      </c>
      <c r="D26" s="39"/>
      <c r="E26" s="34"/>
    </row>
    <row r="27" spans="1:5" ht="28.2" x14ac:dyDescent="0.3">
      <c r="A27" s="38" t="s">
        <v>202</v>
      </c>
      <c r="B27" s="40" t="s">
        <v>203</v>
      </c>
      <c r="C27" s="40" t="s">
        <v>1839</v>
      </c>
      <c r="D27" s="39"/>
      <c r="E27" s="34"/>
    </row>
    <row r="28" spans="1:5" ht="27.6" x14ac:dyDescent="0.25">
      <c r="A28" s="38" t="s">
        <v>1538</v>
      </c>
      <c r="B28" s="40" t="s">
        <v>1539</v>
      </c>
      <c r="C28" s="40" t="s">
        <v>1540</v>
      </c>
      <c r="D28" s="39"/>
      <c r="E28" s="34"/>
    </row>
    <row r="29" spans="1:5" ht="27.6" x14ac:dyDescent="0.25">
      <c r="A29" s="38" t="s">
        <v>204</v>
      </c>
      <c r="B29" s="40" t="s">
        <v>205</v>
      </c>
      <c r="C29" s="40" t="s">
        <v>1541</v>
      </c>
      <c r="D29" s="39"/>
      <c r="E29" s="34"/>
    </row>
    <row r="30" spans="1:5" ht="28.8" x14ac:dyDescent="0.3">
      <c r="A30" s="38" t="s">
        <v>240</v>
      </c>
      <c r="B30" s="40" t="s">
        <v>241</v>
      </c>
      <c r="C30" s="40" t="s">
        <v>1840</v>
      </c>
      <c r="D30" s="39"/>
      <c r="E30" s="34"/>
    </row>
    <row r="31" spans="1:5" ht="28.2" x14ac:dyDescent="0.3">
      <c r="A31" s="38" t="s">
        <v>1542</v>
      </c>
      <c r="B31" s="40" t="s">
        <v>1543</v>
      </c>
      <c r="C31" s="40" t="s">
        <v>1841</v>
      </c>
      <c r="D31" s="39"/>
      <c r="E31" s="34"/>
    </row>
    <row r="32" spans="1:5" ht="28.8" x14ac:dyDescent="0.3">
      <c r="A32" s="38" t="s">
        <v>1544</v>
      </c>
      <c r="B32" s="40" t="s">
        <v>1545</v>
      </c>
      <c r="C32" s="40" t="s">
        <v>1842</v>
      </c>
      <c r="D32" s="39"/>
      <c r="E32" s="34"/>
    </row>
    <row r="33" spans="1:5" ht="28.8" x14ac:dyDescent="0.3">
      <c r="A33" s="38" t="s">
        <v>242</v>
      </c>
      <c r="B33" s="40" t="s">
        <v>243</v>
      </c>
      <c r="C33" s="40" t="s">
        <v>1843</v>
      </c>
      <c r="D33" s="39"/>
      <c r="E33" s="34"/>
    </row>
    <row r="34" spans="1:5" ht="28.2" x14ac:dyDescent="0.3">
      <c r="A34" s="38" t="s">
        <v>1546</v>
      </c>
      <c r="B34" s="40" t="s">
        <v>1547</v>
      </c>
      <c r="C34" s="40" t="s">
        <v>1844</v>
      </c>
      <c r="D34" s="39"/>
      <c r="E34" s="34"/>
    </row>
    <row r="35" spans="1:5" ht="41.4" x14ac:dyDescent="0.25">
      <c r="A35" s="38" t="s">
        <v>1548</v>
      </c>
      <c r="B35" s="40" t="s">
        <v>1549</v>
      </c>
      <c r="C35" s="40" t="s">
        <v>1550</v>
      </c>
      <c r="D35" s="39"/>
      <c r="E35" s="34"/>
    </row>
    <row r="36" spans="1:5" ht="14.4" x14ac:dyDescent="0.3">
      <c r="A36" s="38" t="s">
        <v>1551</v>
      </c>
      <c r="B36" s="40" t="s">
        <v>1552</v>
      </c>
      <c r="C36" s="40" t="s">
        <v>1845</v>
      </c>
      <c r="D36" s="39"/>
      <c r="E36" s="34"/>
    </row>
    <row r="37" spans="1:5" ht="28.2" x14ac:dyDescent="0.3">
      <c r="A37" s="38" t="s">
        <v>1553</v>
      </c>
      <c r="B37" s="40" t="s">
        <v>1040</v>
      </c>
      <c r="C37" s="40" t="s">
        <v>1846</v>
      </c>
      <c r="D37" s="39"/>
      <c r="E37" s="34"/>
    </row>
    <row r="38" spans="1:5" ht="42" x14ac:dyDescent="0.25">
      <c r="A38" s="38" t="s">
        <v>1554</v>
      </c>
      <c r="B38" s="40" t="s">
        <v>1555</v>
      </c>
      <c r="C38" s="40" t="s">
        <v>1847</v>
      </c>
      <c r="D38" s="39"/>
      <c r="E38" s="34"/>
    </row>
    <row r="39" spans="1:5" ht="28.2" x14ac:dyDescent="0.3">
      <c r="A39" s="38" t="s">
        <v>1556</v>
      </c>
      <c r="B39" s="40" t="s">
        <v>1557</v>
      </c>
      <c r="C39" s="40" t="s">
        <v>1848</v>
      </c>
      <c r="D39" s="39"/>
      <c r="E39" s="34"/>
    </row>
    <row r="40" spans="1:5" ht="13.8" x14ac:dyDescent="0.25">
      <c r="A40" s="38" t="s">
        <v>1558</v>
      </c>
      <c r="B40" s="40"/>
      <c r="C40" s="40"/>
      <c r="D40" s="39"/>
      <c r="E40" s="34"/>
    </row>
    <row r="41" spans="1:5" ht="28.2" x14ac:dyDescent="0.3">
      <c r="A41" s="38" t="s">
        <v>890</v>
      </c>
      <c r="B41" s="40" t="s">
        <v>693</v>
      </c>
      <c r="C41" s="40" t="s">
        <v>1849</v>
      </c>
      <c r="D41" s="39"/>
      <c r="E41" s="34"/>
    </row>
    <row r="42" spans="1:5" ht="28.2" x14ac:dyDescent="0.3">
      <c r="A42" s="38" t="s">
        <v>1559</v>
      </c>
      <c r="B42" s="40" t="s">
        <v>610</v>
      </c>
      <c r="C42" s="40" t="s">
        <v>1850</v>
      </c>
      <c r="D42" s="39"/>
      <c r="E42" s="34"/>
    </row>
    <row r="43" spans="1:5" ht="28.2" x14ac:dyDescent="0.3">
      <c r="A43" s="38" t="s">
        <v>694</v>
      </c>
      <c r="B43" s="40" t="s">
        <v>695</v>
      </c>
      <c r="C43" s="40" t="s">
        <v>1851</v>
      </c>
      <c r="D43" s="39"/>
      <c r="E43" s="34"/>
    </row>
    <row r="44" spans="1:5" ht="27.6" x14ac:dyDescent="0.25">
      <c r="A44" s="38" t="s">
        <v>1560</v>
      </c>
      <c r="B44" s="40" t="s">
        <v>1561</v>
      </c>
      <c r="C44" s="40" t="s">
        <v>1562</v>
      </c>
      <c r="D44" s="39"/>
      <c r="E44" s="34"/>
    </row>
    <row r="45" spans="1:5" ht="42.6" x14ac:dyDescent="0.3">
      <c r="A45" s="38" t="s">
        <v>891</v>
      </c>
      <c r="B45" s="40" t="s">
        <v>264</v>
      </c>
      <c r="C45" s="40" t="s">
        <v>1852</v>
      </c>
      <c r="D45" s="39"/>
      <c r="E45" s="34"/>
    </row>
    <row r="46" spans="1:5" ht="41.4" x14ac:dyDescent="0.25">
      <c r="A46" s="38" t="s">
        <v>1563</v>
      </c>
      <c r="B46" s="40" t="s">
        <v>1564</v>
      </c>
      <c r="C46" s="40" t="s">
        <v>1565</v>
      </c>
      <c r="D46" s="39"/>
      <c r="E46" s="34"/>
    </row>
    <row r="47" spans="1:5" ht="55.2" x14ac:dyDescent="0.25">
      <c r="A47" s="38" t="s">
        <v>696</v>
      </c>
      <c r="B47" s="40" t="s">
        <v>697</v>
      </c>
      <c r="C47" s="40" t="s">
        <v>1566</v>
      </c>
      <c r="D47" s="39"/>
      <c r="E47" s="34"/>
    </row>
    <row r="48" spans="1:5" ht="14.4" x14ac:dyDescent="0.3">
      <c r="A48" s="38" t="s">
        <v>698</v>
      </c>
      <c r="B48" s="40" t="s">
        <v>699</v>
      </c>
      <c r="C48" s="40" t="s">
        <v>1853</v>
      </c>
      <c r="D48" s="39"/>
      <c r="E48" s="34"/>
    </row>
    <row r="49" spans="1:5" ht="28.2" x14ac:dyDescent="0.3">
      <c r="A49" s="38" t="s">
        <v>1567</v>
      </c>
      <c r="B49" s="40" t="s">
        <v>1568</v>
      </c>
      <c r="C49" s="40" t="s">
        <v>1854</v>
      </c>
      <c r="D49" s="39"/>
      <c r="E49" s="34"/>
    </row>
    <row r="50" spans="1:5" ht="28.2" x14ac:dyDescent="0.3">
      <c r="A50" s="38" t="s">
        <v>1569</v>
      </c>
      <c r="B50" s="40" t="s">
        <v>1570</v>
      </c>
      <c r="C50" s="40" t="s">
        <v>1855</v>
      </c>
      <c r="D50" s="39"/>
      <c r="E50" s="34"/>
    </row>
    <row r="51" spans="1:5" ht="28.2" x14ac:dyDescent="0.3">
      <c r="A51" s="38" t="s">
        <v>1571</v>
      </c>
      <c r="B51" s="40" t="s">
        <v>695</v>
      </c>
      <c r="C51" s="40" t="s">
        <v>1856</v>
      </c>
      <c r="D51" s="39"/>
      <c r="E51" s="34"/>
    </row>
    <row r="52" spans="1:5" ht="27.6" x14ac:dyDescent="0.25">
      <c r="A52" s="38" t="s">
        <v>700</v>
      </c>
      <c r="B52" s="40" t="s">
        <v>467</v>
      </c>
      <c r="C52" s="40" t="s">
        <v>1572</v>
      </c>
      <c r="D52" s="39"/>
      <c r="E52" s="34"/>
    </row>
    <row r="53" spans="1:5" ht="27.6" x14ac:dyDescent="0.25">
      <c r="A53" s="38" t="s">
        <v>701</v>
      </c>
      <c r="B53" s="40" t="s">
        <v>702</v>
      </c>
      <c r="C53" s="40" t="s">
        <v>1573</v>
      </c>
      <c r="D53" s="39"/>
      <c r="E53" s="34"/>
    </row>
    <row r="54" spans="1:5" ht="28.8" x14ac:dyDescent="0.3">
      <c r="A54" s="38" t="s">
        <v>703</v>
      </c>
      <c r="B54" s="40" t="s">
        <v>704</v>
      </c>
      <c r="C54" s="40" t="s">
        <v>1857</v>
      </c>
      <c r="D54" s="39"/>
      <c r="E54" s="34"/>
    </row>
    <row r="55" spans="1:5" ht="42" x14ac:dyDescent="0.3">
      <c r="A55" s="38" t="s">
        <v>705</v>
      </c>
      <c r="B55" s="40" t="s">
        <v>706</v>
      </c>
      <c r="C55" s="40" t="s">
        <v>1858</v>
      </c>
      <c r="D55" s="39" t="s">
        <v>1574</v>
      </c>
      <c r="E55" s="34"/>
    </row>
    <row r="56" spans="1:5" ht="28.2" x14ac:dyDescent="0.3">
      <c r="A56" s="38" t="s">
        <v>1575</v>
      </c>
      <c r="B56" s="40" t="s">
        <v>1576</v>
      </c>
      <c r="C56" s="40" t="s">
        <v>1859</v>
      </c>
      <c r="D56" s="39"/>
      <c r="E56" s="34"/>
    </row>
    <row r="57" spans="1:5" ht="27.6" x14ac:dyDescent="0.25">
      <c r="A57" s="38" t="s">
        <v>1577</v>
      </c>
      <c r="B57" s="40" t="s">
        <v>1578</v>
      </c>
      <c r="C57" s="40" t="s">
        <v>1579</v>
      </c>
      <c r="D57" s="39"/>
      <c r="E57" s="34"/>
    </row>
    <row r="58" spans="1:5" ht="28.2" x14ac:dyDescent="0.3">
      <c r="A58" s="38" t="s">
        <v>756</v>
      </c>
      <c r="B58" s="40" t="s">
        <v>757</v>
      </c>
      <c r="C58" s="40" t="s">
        <v>1860</v>
      </c>
      <c r="D58" s="39"/>
      <c r="E58" s="34"/>
    </row>
    <row r="59" spans="1:5" ht="28.8" x14ac:dyDescent="0.3">
      <c r="A59" s="38" t="s">
        <v>758</v>
      </c>
      <c r="B59" s="40" t="s">
        <v>759</v>
      </c>
      <c r="C59" s="40" t="s">
        <v>1861</v>
      </c>
      <c r="D59" s="39"/>
      <c r="E59" s="34"/>
    </row>
    <row r="60" spans="1:5" ht="28.2" x14ac:dyDescent="0.3">
      <c r="A60" s="38" t="s">
        <v>1580</v>
      </c>
      <c r="B60" s="40" t="s">
        <v>1581</v>
      </c>
      <c r="C60" s="40" t="s">
        <v>1862</v>
      </c>
      <c r="D60" s="39"/>
      <c r="E60" s="34"/>
    </row>
    <row r="61" spans="1:5" ht="27.6" x14ac:dyDescent="0.25">
      <c r="A61" s="38" t="s">
        <v>783</v>
      </c>
      <c r="B61" s="40" t="s">
        <v>784</v>
      </c>
      <c r="C61" s="40" t="s">
        <v>1582</v>
      </c>
      <c r="D61" s="39"/>
      <c r="E61" s="34"/>
    </row>
    <row r="62" spans="1:5" ht="28.2" x14ac:dyDescent="0.25">
      <c r="A62" s="38" t="s">
        <v>785</v>
      </c>
      <c r="B62" s="40" t="s">
        <v>786</v>
      </c>
      <c r="C62" s="40" t="s">
        <v>1863</v>
      </c>
      <c r="D62" s="39"/>
      <c r="E62" s="34"/>
    </row>
    <row r="63" spans="1:5" ht="14.4" x14ac:dyDescent="0.3">
      <c r="A63" s="38" t="s">
        <v>787</v>
      </c>
      <c r="B63" s="40" t="s">
        <v>788</v>
      </c>
      <c r="C63" s="40" t="s">
        <v>1864</v>
      </c>
      <c r="D63" s="39"/>
      <c r="E63" s="34"/>
    </row>
    <row r="64" spans="1:5" ht="28.2" x14ac:dyDescent="0.3">
      <c r="A64" s="38" t="s">
        <v>1583</v>
      </c>
      <c r="B64" s="40" t="s">
        <v>1584</v>
      </c>
      <c r="C64" s="40" t="s">
        <v>1865</v>
      </c>
      <c r="D64" s="39"/>
      <c r="E64" s="34"/>
    </row>
    <row r="65" spans="1:5" ht="28.8" x14ac:dyDescent="0.3">
      <c r="A65" s="38" t="s">
        <v>1585</v>
      </c>
      <c r="B65" s="40" t="s">
        <v>1586</v>
      </c>
      <c r="C65" s="40" t="s">
        <v>1866</v>
      </c>
      <c r="D65" s="39"/>
      <c r="E65" s="34"/>
    </row>
    <row r="66" spans="1:5" ht="28.8" x14ac:dyDescent="0.3">
      <c r="A66" s="38" t="s">
        <v>1587</v>
      </c>
      <c r="B66" s="40" t="s">
        <v>1588</v>
      </c>
      <c r="C66" s="40" t="s">
        <v>1867</v>
      </c>
      <c r="D66" s="39"/>
      <c r="E66" s="34"/>
    </row>
    <row r="67" spans="1:5" ht="28.2" x14ac:dyDescent="0.3">
      <c r="A67" s="38" t="s">
        <v>1589</v>
      </c>
      <c r="B67" s="40" t="s">
        <v>1590</v>
      </c>
      <c r="C67" s="40" t="s">
        <v>1868</v>
      </c>
      <c r="D67" s="39"/>
      <c r="E67" s="34"/>
    </row>
    <row r="68" spans="1:5" ht="28.8" x14ac:dyDescent="0.3">
      <c r="A68" s="38" t="s">
        <v>789</v>
      </c>
      <c r="B68" s="40" t="s">
        <v>790</v>
      </c>
      <c r="C68" s="40" t="s">
        <v>1869</v>
      </c>
      <c r="D68" s="39"/>
      <c r="E68" s="34"/>
    </row>
    <row r="69" spans="1:5" ht="28.8" x14ac:dyDescent="0.3">
      <c r="A69" s="38" t="s">
        <v>1591</v>
      </c>
      <c r="B69" s="40" t="s">
        <v>1592</v>
      </c>
      <c r="C69" s="40" t="s">
        <v>1870</v>
      </c>
      <c r="D69" s="39"/>
      <c r="E69" s="34"/>
    </row>
    <row r="70" spans="1:5" ht="28.2" x14ac:dyDescent="0.3">
      <c r="A70" s="38" t="s">
        <v>791</v>
      </c>
      <c r="B70" s="40" t="s">
        <v>792</v>
      </c>
      <c r="C70" s="40" t="s">
        <v>1871</v>
      </c>
      <c r="D70" s="39"/>
      <c r="E70" s="34"/>
    </row>
    <row r="71" spans="1:5" ht="28.2" x14ac:dyDescent="0.3">
      <c r="A71" s="38" t="s">
        <v>1593</v>
      </c>
      <c r="B71" s="40" t="s">
        <v>1192</v>
      </c>
      <c r="C71" s="40" t="s">
        <v>1872</v>
      </c>
      <c r="D71" s="39"/>
      <c r="E71" s="34"/>
    </row>
    <row r="72" spans="1:5" ht="28.8" x14ac:dyDescent="0.3">
      <c r="A72" s="38" t="s">
        <v>1594</v>
      </c>
      <c r="B72" s="40" t="s">
        <v>1595</v>
      </c>
      <c r="C72" s="40" t="s">
        <v>1873</v>
      </c>
      <c r="D72" s="39"/>
      <c r="E72" s="34"/>
    </row>
    <row r="73" spans="1:5" ht="13.8" x14ac:dyDescent="0.25">
      <c r="A73" s="38" t="s">
        <v>1014</v>
      </c>
      <c r="B73" s="40" t="s">
        <v>439</v>
      </c>
      <c r="C73" s="48" t="s">
        <v>1596</v>
      </c>
      <c r="D73" s="39"/>
      <c r="E73" s="34"/>
    </row>
    <row r="74" spans="1:5" ht="28.2" x14ac:dyDescent="0.3">
      <c r="A74" s="38" t="s">
        <v>1597</v>
      </c>
      <c r="B74" s="40" t="s">
        <v>1598</v>
      </c>
      <c r="C74" s="40" t="s">
        <v>1874</v>
      </c>
      <c r="D74" s="39"/>
      <c r="E74" s="34"/>
    </row>
    <row r="75" spans="1:5" ht="28.2" x14ac:dyDescent="0.3">
      <c r="A75" s="38" t="s">
        <v>1599</v>
      </c>
      <c r="B75" s="40" t="s">
        <v>1600</v>
      </c>
      <c r="C75" s="40" t="s">
        <v>1875</v>
      </c>
      <c r="D75" s="39"/>
      <c r="E75" s="34"/>
    </row>
    <row r="76" spans="1:5" ht="55.2" x14ac:dyDescent="0.25">
      <c r="A76" s="38" t="s">
        <v>667</v>
      </c>
      <c r="B76" s="40" t="s">
        <v>668</v>
      </c>
      <c r="C76" s="40" t="s">
        <v>1601</v>
      </c>
      <c r="D76" s="39"/>
      <c r="E76" s="34"/>
    </row>
    <row r="77" spans="1:5" ht="28.2" x14ac:dyDescent="0.3">
      <c r="A77" s="38" t="s">
        <v>1602</v>
      </c>
      <c r="B77" s="40" t="s">
        <v>1603</v>
      </c>
      <c r="C77" s="40" t="s">
        <v>1876</v>
      </c>
      <c r="D77" s="39"/>
      <c r="E77" s="34"/>
    </row>
    <row r="78" spans="1:5" ht="41.4" x14ac:dyDescent="0.25">
      <c r="A78" s="38" t="s">
        <v>669</v>
      </c>
      <c r="B78" s="40" t="s">
        <v>670</v>
      </c>
      <c r="C78" s="40" t="s">
        <v>1604</v>
      </c>
      <c r="D78" s="39"/>
      <c r="E78" s="34"/>
    </row>
    <row r="79" spans="1:5" ht="28.2" x14ac:dyDescent="0.3">
      <c r="A79" s="38" t="s">
        <v>1605</v>
      </c>
      <c r="B79" s="40" t="s">
        <v>1549</v>
      </c>
      <c r="C79" s="40" t="s">
        <v>1877</v>
      </c>
      <c r="D79" s="39"/>
      <c r="E79" s="34"/>
    </row>
    <row r="80" spans="1:5" ht="27.6" x14ac:dyDescent="0.25">
      <c r="A80" s="38" t="s">
        <v>671</v>
      </c>
      <c r="B80" s="40" t="s">
        <v>672</v>
      </c>
      <c r="C80" s="40" t="s">
        <v>1606</v>
      </c>
      <c r="D80" s="39"/>
      <c r="E80" s="34"/>
    </row>
    <row r="81" spans="1:5" ht="28.8" x14ac:dyDescent="0.3">
      <c r="A81" s="38" t="s">
        <v>1607</v>
      </c>
      <c r="B81" s="40" t="s">
        <v>759</v>
      </c>
      <c r="C81" s="40" t="s">
        <v>1878</v>
      </c>
      <c r="D81" s="39"/>
      <c r="E81" s="34"/>
    </row>
    <row r="82" spans="1:5" ht="14.4" x14ac:dyDescent="0.3">
      <c r="A82" s="38" t="s">
        <v>1608</v>
      </c>
      <c r="B82" s="40" t="s">
        <v>699</v>
      </c>
      <c r="C82" s="40" t="s">
        <v>1879</v>
      </c>
      <c r="D82" s="39"/>
      <c r="E82" s="34"/>
    </row>
    <row r="83" spans="1:5" ht="28.8" x14ac:dyDescent="0.3">
      <c r="A83" s="38" t="s">
        <v>840</v>
      </c>
      <c r="B83" s="40" t="s">
        <v>841</v>
      </c>
      <c r="C83" s="40" t="s">
        <v>1880</v>
      </c>
      <c r="D83" s="39"/>
      <c r="E83" s="34"/>
    </row>
    <row r="84" spans="1:5" ht="28.2" x14ac:dyDescent="0.3">
      <c r="A84" s="45" t="s">
        <v>1609</v>
      </c>
      <c r="B84" s="40" t="s">
        <v>1610</v>
      </c>
      <c r="C84" s="40" t="s">
        <v>1881</v>
      </c>
      <c r="D84" s="39"/>
      <c r="E84" s="34"/>
    </row>
    <row r="85" spans="1:5" ht="28.8" x14ac:dyDescent="0.3">
      <c r="A85" s="38" t="s">
        <v>637</v>
      </c>
      <c r="B85" s="40" t="s">
        <v>638</v>
      </c>
      <c r="C85" s="40" t="s">
        <v>1882</v>
      </c>
      <c r="D85" s="39"/>
      <c r="E85" s="34"/>
    </row>
    <row r="86" spans="1:5" ht="27.6" x14ac:dyDescent="0.25">
      <c r="A86" s="38" t="s">
        <v>1611</v>
      </c>
      <c r="B86" s="40" t="s">
        <v>1612</v>
      </c>
      <c r="C86" s="48" t="s">
        <v>1613</v>
      </c>
      <c r="D86" s="39"/>
      <c r="E86" s="34"/>
    </row>
    <row r="87" spans="1:5" ht="28.2" x14ac:dyDescent="0.3">
      <c r="A87" s="38" t="s">
        <v>626</v>
      </c>
      <c r="B87" s="40" t="s">
        <v>627</v>
      </c>
      <c r="C87" s="40" t="s">
        <v>1883</v>
      </c>
      <c r="D87" s="39"/>
      <c r="E87" s="34"/>
    </row>
    <row r="88" spans="1:5" ht="28.2" x14ac:dyDescent="0.3">
      <c r="A88" s="38" t="s">
        <v>1614</v>
      </c>
      <c r="B88" s="40" t="s">
        <v>1615</v>
      </c>
      <c r="C88" s="40" t="s">
        <v>1884</v>
      </c>
      <c r="D88" s="39"/>
      <c r="E88" s="34"/>
    </row>
    <row r="89" spans="1:5" ht="28.8" x14ac:dyDescent="0.3">
      <c r="A89" s="38" t="s">
        <v>1616</v>
      </c>
      <c r="B89" s="40" t="s">
        <v>1617</v>
      </c>
      <c r="C89" s="40" t="s">
        <v>1885</v>
      </c>
      <c r="D89" s="39"/>
      <c r="E89" s="34"/>
    </row>
    <row r="90" spans="1:5" ht="28.2" x14ac:dyDescent="0.3">
      <c r="A90" s="38" t="s">
        <v>1618</v>
      </c>
      <c r="B90" s="40" t="s">
        <v>1619</v>
      </c>
      <c r="C90" s="40" t="s">
        <v>1886</v>
      </c>
      <c r="D90" s="39"/>
      <c r="E90" s="34"/>
    </row>
    <row r="91" spans="1:5" ht="28.2" x14ac:dyDescent="0.3">
      <c r="A91" s="38" t="s">
        <v>1620</v>
      </c>
      <c r="B91" s="40" t="s">
        <v>1621</v>
      </c>
      <c r="C91" s="40" t="s">
        <v>1887</v>
      </c>
      <c r="D91" s="39"/>
      <c r="E91" s="34"/>
    </row>
    <row r="92" spans="1:5" ht="41.4" x14ac:dyDescent="0.25">
      <c r="A92" s="38" t="s">
        <v>1622</v>
      </c>
      <c r="B92" s="40" t="s">
        <v>1623</v>
      </c>
      <c r="C92" s="40" t="s">
        <v>1624</v>
      </c>
      <c r="D92" s="39"/>
      <c r="E92" s="34"/>
    </row>
    <row r="93" spans="1:5" ht="28.8" x14ac:dyDescent="0.3">
      <c r="A93" s="38" t="s">
        <v>1625</v>
      </c>
      <c r="B93" s="40" t="s">
        <v>1626</v>
      </c>
      <c r="C93" s="40" t="s">
        <v>1888</v>
      </c>
      <c r="D93" s="39"/>
      <c r="E93" s="34"/>
    </row>
    <row r="94" spans="1:5" ht="27.6" x14ac:dyDescent="0.25">
      <c r="A94" s="38" t="s">
        <v>1627</v>
      </c>
      <c r="B94" s="40" t="s">
        <v>1628</v>
      </c>
      <c r="C94" s="40" t="s">
        <v>1629</v>
      </c>
      <c r="D94" s="39"/>
      <c r="E94" s="34"/>
    </row>
    <row r="95" spans="1:5" ht="28.2" x14ac:dyDescent="0.3">
      <c r="A95" s="38" t="s">
        <v>1630</v>
      </c>
      <c r="B95" s="40" t="s">
        <v>1631</v>
      </c>
      <c r="C95" s="40" t="s">
        <v>1889</v>
      </c>
      <c r="D95" s="39"/>
      <c r="E95" s="34"/>
    </row>
    <row r="96" spans="1:5" ht="28.2" x14ac:dyDescent="0.25">
      <c r="A96" s="38" t="s">
        <v>1632</v>
      </c>
      <c r="B96" s="40" t="s">
        <v>1633</v>
      </c>
      <c r="C96" s="40" t="s">
        <v>1890</v>
      </c>
      <c r="D96" s="39"/>
      <c r="E96" s="34"/>
    </row>
    <row r="97" spans="1:5" ht="27.6" x14ac:dyDescent="0.25">
      <c r="A97" s="38" t="s">
        <v>1634</v>
      </c>
      <c r="B97" s="40" t="s">
        <v>1635</v>
      </c>
      <c r="C97" s="40" t="s">
        <v>1636</v>
      </c>
      <c r="D97" s="39"/>
      <c r="E97" s="34"/>
    </row>
    <row r="98" spans="1:5" ht="28.8" x14ac:dyDescent="0.3">
      <c r="A98" s="38" t="s">
        <v>1637</v>
      </c>
      <c r="B98" s="40" t="s">
        <v>1638</v>
      </c>
      <c r="C98" s="40" t="s">
        <v>1891</v>
      </c>
      <c r="D98" s="39"/>
      <c r="E98" s="34"/>
    </row>
    <row r="99" spans="1:5" ht="28.2" x14ac:dyDescent="0.3">
      <c r="A99" s="38" t="s">
        <v>1639</v>
      </c>
      <c r="B99" s="40" t="s">
        <v>1555</v>
      </c>
      <c r="C99" s="40" t="s">
        <v>1892</v>
      </c>
      <c r="D99" s="39"/>
      <c r="E99" s="34"/>
    </row>
    <row r="100" spans="1:5" ht="28.8" x14ac:dyDescent="0.3">
      <c r="A100" s="38" t="s">
        <v>1640</v>
      </c>
      <c r="B100" s="40" t="s">
        <v>1641</v>
      </c>
      <c r="C100" s="40" t="s">
        <v>1893</v>
      </c>
      <c r="D100" s="39"/>
      <c r="E100" s="34"/>
    </row>
    <row r="101" spans="1:5" ht="28.2" x14ac:dyDescent="0.3">
      <c r="A101" s="38" t="s">
        <v>648</v>
      </c>
      <c r="B101" s="40" t="s">
        <v>649</v>
      </c>
      <c r="C101" s="40" t="s">
        <v>1894</v>
      </c>
      <c r="D101" s="39"/>
      <c r="E101" s="34"/>
    </row>
    <row r="102" spans="1:5" ht="28.2" x14ac:dyDescent="0.3">
      <c r="A102" s="38" t="s">
        <v>658</v>
      </c>
      <c r="B102" s="40" t="s">
        <v>659</v>
      </c>
      <c r="C102" s="40" t="s">
        <v>1895</v>
      </c>
      <c r="D102" s="39"/>
      <c r="E102" s="34"/>
    </row>
    <row r="103" spans="1:5" ht="28.8" x14ac:dyDescent="0.3">
      <c r="A103" s="38" t="s">
        <v>519</v>
      </c>
      <c r="B103" s="40" t="s">
        <v>520</v>
      </c>
      <c r="C103" s="40" t="s">
        <v>1896</v>
      </c>
      <c r="D103" s="39"/>
      <c r="E103" s="34"/>
    </row>
    <row r="104" spans="1:5" ht="28.8" x14ac:dyDescent="0.3">
      <c r="A104" s="38" t="s">
        <v>1642</v>
      </c>
      <c r="B104" s="40" t="s">
        <v>1643</v>
      </c>
      <c r="C104" s="40" t="s">
        <v>1897</v>
      </c>
      <c r="D104" s="39"/>
      <c r="E104" s="34"/>
    </row>
    <row r="105" spans="1:5" ht="28.2" x14ac:dyDescent="0.3">
      <c r="A105" s="38" t="s">
        <v>1644</v>
      </c>
      <c r="B105" s="40" t="s">
        <v>792</v>
      </c>
      <c r="C105" s="40" t="s">
        <v>1898</v>
      </c>
      <c r="D105" s="39"/>
      <c r="E105" s="34"/>
    </row>
    <row r="106" spans="1:5" ht="28.2" x14ac:dyDescent="0.3">
      <c r="A106" s="38" t="s">
        <v>1645</v>
      </c>
      <c r="B106" s="40" t="s">
        <v>1646</v>
      </c>
      <c r="C106" s="40" t="s">
        <v>1899</v>
      </c>
      <c r="D106" s="39"/>
      <c r="E106" s="34"/>
    </row>
    <row r="107" spans="1:5" ht="28.2" x14ac:dyDescent="0.3">
      <c r="A107" s="38" t="s">
        <v>1647</v>
      </c>
      <c r="B107" s="40" t="s">
        <v>1648</v>
      </c>
      <c r="C107" s="48" t="s">
        <v>1900</v>
      </c>
      <c r="D107" s="39"/>
      <c r="E107" s="34"/>
    </row>
    <row r="108" spans="1:5" ht="27.6" x14ac:dyDescent="0.25">
      <c r="A108" s="38" t="s">
        <v>1649</v>
      </c>
      <c r="B108" s="40" t="s">
        <v>1650</v>
      </c>
      <c r="C108" s="40" t="s">
        <v>1651</v>
      </c>
      <c r="D108" s="39"/>
      <c r="E108" s="34"/>
    </row>
    <row r="109" spans="1:5" ht="28.2" x14ac:dyDescent="0.3">
      <c r="A109" s="38" t="s">
        <v>1652</v>
      </c>
      <c r="B109" s="40" t="s">
        <v>1653</v>
      </c>
      <c r="C109" s="40" t="s">
        <v>1901</v>
      </c>
      <c r="D109" s="39"/>
      <c r="E109" s="34"/>
    </row>
    <row r="110" spans="1:5" ht="28.8" x14ac:dyDescent="0.3">
      <c r="A110" s="38" t="s">
        <v>1654</v>
      </c>
      <c r="B110" s="40" t="s">
        <v>1655</v>
      </c>
      <c r="C110" s="40" t="s">
        <v>1902</v>
      </c>
      <c r="D110" s="39"/>
      <c r="E110" s="34"/>
    </row>
    <row r="111" spans="1:5" ht="28.2" x14ac:dyDescent="0.3">
      <c r="A111" s="38" t="s">
        <v>1656</v>
      </c>
      <c r="B111" s="40" t="s">
        <v>1657</v>
      </c>
      <c r="C111" s="40" t="s">
        <v>1903</v>
      </c>
      <c r="D111" s="39"/>
      <c r="E111" s="34"/>
    </row>
    <row r="112" spans="1:5" ht="14.4" x14ac:dyDescent="0.3">
      <c r="A112" s="38" t="s">
        <v>1658</v>
      </c>
      <c r="B112" s="40" t="s">
        <v>788</v>
      </c>
      <c r="C112" s="40" t="s">
        <v>1904</v>
      </c>
      <c r="D112" s="39"/>
      <c r="E112" s="34"/>
    </row>
    <row r="113" spans="1:5" ht="28.8" x14ac:dyDescent="0.3">
      <c r="A113" s="38" t="s">
        <v>1659</v>
      </c>
      <c r="B113" s="40" t="s">
        <v>1660</v>
      </c>
      <c r="C113" s="40" t="s">
        <v>1905</v>
      </c>
      <c r="D113" s="39"/>
      <c r="E113" s="34"/>
    </row>
    <row r="114" spans="1:5" ht="28.8" x14ac:dyDescent="0.3">
      <c r="A114" s="38" t="s">
        <v>1659</v>
      </c>
      <c r="B114" s="40" t="s">
        <v>1660</v>
      </c>
      <c r="C114" s="40" t="s">
        <v>1905</v>
      </c>
      <c r="D114" s="39"/>
      <c r="E114" s="34"/>
    </row>
    <row r="115" spans="1:5" ht="27.6" x14ac:dyDescent="0.25">
      <c r="A115" s="38" t="s">
        <v>1661</v>
      </c>
      <c r="B115" s="40" t="s">
        <v>1662</v>
      </c>
      <c r="C115" s="40" t="s">
        <v>1663</v>
      </c>
      <c r="D115" s="39"/>
      <c r="E115" s="34"/>
    </row>
    <row r="116" spans="1:5" ht="41.4" x14ac:dyDescent="0.25">
      <c r="A116" s="38" t="s">
        <v>1664</v>
      </c>
      <c r="B116" s="40" t="s">
        <v>1665</v>
      </c>
      <c r="C116" s="40" t="s">
        <v>1666</v>
      </c>
      <c r="D116" s="39"/>
      <c r="E116" s="34"/>
    </row>
    <row r="117" spans="1:5" ht="27.6" x14ac:dyDescent="0.25">
      <c r="A117" s="38" t="s">
        <v>1667</v>
      </c>
      <c r="B117" s="40" t="s">
        <v>1668</v>
      </c>
      <c r="C117" s="40" t="s">
        <v>1669</v>
      </c>
      <c r="D117" s="39"/>
      <c r="E117" s="34"/>
    </row>
    <row r="118" spans="1:5" ht="28.8" x14ac:dyDescent="0.3">
      <c r="A118" s="38" t="s">
        <v>1670</v>
      </c>
      <c r="B118" s="40" t="s">
        <v>1671</v>
      </c>
      <c r="C118" s="40" t="s">
        <v>1906</v>
      </c>
      <c r="D118" s="39"/>
      <c r="E118" s="34"/>
    </row>
    <row r="119" spans="1:5" ht="27.6" x14ac:dyDescent="0.25">
      <c r="A119" s="38" t="s">
        <v>1672</v>
      </c>
      <c r="B119" s="40" t="s">
        <v>1673</v>
      </c>
      <c r="C119" s="40" t="s">
        <v>1674</v>
      </c>
      <c r="D119" s="39"/>
      <c r="E119" s="34"/>
    </row>
    <row r="120" spans="1:5" ht="28.2" x14ac:dyDescent="0.3">
      <c r="A120" s="38" t="s">
        <v>794</v>
      </c>
      <c r="B120" s="40" t="s">
        <v>795</v>
      </c>
      <c r="C120" s="40" t="s">
        <v>1907</v>
      </c>
      <c r="D120" s="39"/>
      <c r="E120" s="34"/>
    </row>
    <row r="121" spans="1:5" ht="28.2" x14ac:dyDescent="0.3">
      <c r="A121" s="38" t="s">
        <v>1675</v>
      </c>
      <c r="B121" s="40" t="s">
        <v>1676</v>
      </c>
      <c r="C121" s="40" t="s">
        <v>1908</v>
      </c>
      <c r="D121" s="39"/>
      <c r="E121" s="34"/>
    </row>
    <row r="122" spans="1:5" ht="41.4" x14ac:dyDescent="0.25">
      <c r="A122" s="38" t="s">
        <v>1677</v>
      </c>
      <c r="B122" s="40" t="s">
        <v>563</v>
      </c>
      <c r="C122" s="40" t="s">
        <v>1678</v>
      </c>
      <c r="D122" s="39"/>
      <c r="E122" s="34"/>
    </row>
    <row r="123" spans="1:5" ht="28.2" x14ac:dyDescent="0.3">
      <c r="A123" s="38" t="s">
        <v>588</v>
      </c>
      <c r="B123" s="40" t="s">
        <v>589</v>
      </c>
      <c r="C123" s="40" t="s">
        <v>1909</v>
      </c>
      <c r="D123" s="39"/>
      <c r="E123" s="34"/>
    </row>
    <row r="124" spans="1:5" ht="28.8" x14ac:dyDescent="0.3">
      <c r="A124" s="38" t="s">
        <v>1679</v>
      </c>
      <c r="B124" s="40" t="s">
        <v>241</v>
      </c>
      <c r="C124" s="40" t="s">
        <v>1910</v>
      </c>
      <c r="D124" s="39"/>
      <c r="E124" s="34"/>
    </row>
    <row r="125" spans="1:5" ht="41.4" x14ac:dyDescent="0.25">
      <c r="A125" s="38" t="s">
        <v>1680</v>
      </c>
      <c r="B125" s="40" t="s">
        <v>1681</v>
      </c>
      <c r="C125" s="40" t="s">
        <v>1682</v>
      </c>
      <c r="D125" s="39"/>
      <c r="E125" s="34"/>
    </row>
    <row r="126" spans="1:5" ht="41.4" x14ac:dyDescent="0.25">
      <c r="A126" s="38" t="s">
        <v>1683</v>
      </c>
      <c r="B126" s="40" t="s">
        <v>1684</v>
      </c>
      <c r="C126" s="40" t="s">
        <v>1685</v>
      </c>
      <c r="D126" s="39"/>
      <c r="E126" s="34"/>
    </row>
    <row r="127" spans="1:5" ht="27.6" x14ac:dyDescent="0.25">
      <c r="A127" s="38" t="s">
        <v>1686</v>
      </c>
      <c r="B127" s="40" t="s">
        <v>1687</v>
      </c>
      <c r="C127" s="40" t="s">
        <v>1688</v>
      </c>
      <c r="D127" s="39"/>
      <c r="E127" s="34"/>
    </row>
    <row r="128" spans="1:5" ht="28.2" x14ac:dyDescent="0.3">
      <c r="A128" s="38" t="s">
        <v>1689</v>
      </c>
      <c r="B128" s="40" t="s">
        <v>1690</v>
      </c>
      <c r="C128" s="40" t="s">
        <v>1911</v>
      </c>
      <c r="D128" s="39"/>
      <c r="E128" s="34"/>
    </row>
    <row r="129" spans="1:5" ht="28.2" x14ac:dyDescent="0.3">
      <c r="A129" s="38" t="s">
        <v>1691</v>
      </c>
      <c r="B129" s="40" t="s">
        <v>1692</v>
      </c>
      <c r="C129" s="40" t="s">
        <v>1912</v>
      </c>
      <c r="D129" s="39"/>
      <c r="E129" s="34"/>
    </row>
    <row r="130" spans="1:5" ht="28.2" x14ac:dyDescent="0.3">
      <c r="A130" s="38" t="s">
        <v>722</v>
      </c>
      <c r="B130" s="40" t="s">
        <v>723</v>
      </c>
      <c r="C130" s="40" t="s">
        <v>1913</v>
      </c>
      <c r="D130" s="39"/>
      <c r="E130" s="34"/>
    </row>
    <row r="131" spans="1:5" ht="14.4" x14ac:dyDescent="0.3">
      <c r="A131" s="38" t="s">
        <v>1693</v>
      </c>
      <c r="B131" s="40" t="s">
        <v>1694</v>
      </c>
      <c r="C131" s="40" t="s">
        <v>1914</v>
      </c>
      <c r="D131" s="39"/>
      <c r="E131" s="34"/>
    </row>
    <row r="132" spans="1:5" ht="27.6" x14ac:dyDescent="0.25">
      <c r="A132" s="38" t="s">
        <v>1695</v>
      </c>
      <c r="B132" s="40" t="s">
        <v>1696</v>
      </c>
      <c r="C132" s="40" t="s">
        <v>1697</v>
      </c>
      <c r="D132" s="39"/>
      <c r="E132" s="34"/>
    </row>
    <row r="133" spans="1:5" ht="27.6" x14ac:dyDescent="0.25">
      <c r="A133" s="38" t="s">
        <v>624</v>
      </c>
      <c r="B133" s="40" t="s">
        <v>618</v>
      </c>
      <c r="C133" s="40" t="s">
        <v>1698</v>
      </c>
      <c r="D133" s="39"/>
      <c r="E133" s="34"/>
    </row>
    <row r="134" spans="1:5" ht="28.2" x14ac:dyDescent="0.3">
      <c r="A134" s="38" t="s">
        <v>1699</v>
      </c>
      <c r="B134" s="40" t="s">
        <v>1700</v>
      </c>
      <c r="C134" s="40" t="s">
        <v>1915</v>
      </c>
      <c r="D134" s="39"/>
      <c r="E134" s="34"/>
    </row>
    <row r="135" spans="1:5" ht="28.2" x14ac:dyDescent="0.3">
      <c r="A135" s="38" t="s">
        <v>1701</v>
      </c>
      <c r="B135" s="40" t="s">
        <v>1485</v>
      </c>
      <c r="C135" s="40" t="s">
        <v>1916</v>
      </c>
      <c r="D135" s="39"/>
      <c r="E135" s="34"/>
    </row>
    <row r="136" spans="1:5" ht="28.2" x14ac:dyDescent="0.3">
      <c r="A136" s="38" t="s">
        <v>522</v>
      </c>
      <c r="B136" s="40" t="s">
        <v>523</v>
      </c>
      <c r="C136" s="40" t="s">
        <v>1917</v>
      </c>
      <c r="D136" s="39"/>
      <c r="E136" s="34"/>
    </row>
    <row r="137" spans="1:5" ht="28.2" x14ac:dyDescent="0.3">
      <c r="A137" s="38" t="s">
        <v>1702</v>
      </c>
      <c r="B137" s="40" t="s">
        <v>1703</v>
      </c>
      <c r="C137" s="40" t="s">
        <v>1918</v>
      </c>
      <c r="D137" s="39"/>
      <c r="E137" s="34"/>
    </row>
    <row r="138" spans="1:5" ht="27.6" x14ac:dyDescent="0.25">
      <c r="A138" s="38" t="s">
        <v>1704</v>
      </c>
      <c r="B138" s="40" t="s">
        <v>1705</v>
      </c>
      <c r="C138" s="40" t="s">
        <v>1706</v>
      </c>
      <c r="D138" s="39"/>
      <c r="E138" s="34"/>
    </row>
    <row r="139" spans="1:5" ht="28.2" x14ac:dyDescent="0.3">
      <c r="A139" s="38" t="s">
        <v>609</v>
      </c>
      <c r="B139" s="40" t="s">
        <v>610</v>
      </c>
      <c r="C139" s="40" t="s">
        <v>1919</v>
      </c>
      <c r="D139" s="39"/>
      <c r="E139" s="34"/>
    </row>
    <row r="140" spans="1:5" ht="41.4" x14ac:dyDescent="0.25">
      <c r="A140" s="38" t="s">
        <v>705</v>
      </c>
      <c r="B140" s="40" t="s">
        <v>1707</v>
      </c>
      <c r="C140" s="40" t="s">
        <v>1708</v>
      </c>
      <c r="D140" s="39"/>
      <c r="E140" s="34"/>
    </row>
    <row r="141" spans="1:5" ht="41.4" x14ac:dyDescent="0.25">
      <c r="A141" s="38" t="s">
        <v>1709</v>
      </c>
      <c r="B141" s="40" t="s">
        <v>1534</v>
      </c>
      <c r="C141" s="40" t="s">
        <v>1710</v>
      </c>
      <c r="D141" s="39"/>
      <c r="E141" s="34"/>
    </row>
    <row r="142" spans="1:5" ht="14.4" x14ac:dyDescent="0.3">
      <c r="A142" s="38" t="s">
        <v>1711</v>
      </c>
      <c r="B142" s="40" t="s">
        <v>1712</v>
      </c>
      <c r="C142" s="40" t="s">
        <v>1920</v>
      </c>
      <c r="D142" s="39"/>
      <c r="E142" s="34"/>
    </row>
    <row r="143" spans="1:5" ht="27.6" x14ac:dyDescent="0.25">
      <c r="A143" s="38" t="s">
        <v>1713</v>
      </c>
      <c r="B143" s="40" t="s">
        <v>1714</v>
      </c>
      <c r="C143" s="40" t="s">
        <v>1715</v>
      </c>
      <c r="D143" s="39"/>
      <c r="E143" s="34"/>
    </row>
    <row r="144" spans="1:5" ht="27.6" x14ac:dyDescent="0.25">
      <c r="A144" s="38" t="s">
        <v>1716</v>
      </c>
      <c r="B144" s="40" t="s">
        <v>563</v>
      </c>
      <c r="C144" s="40" t="s">
        <v>1717</v>
      </c>
      <c r="D144" s="39"/>
      <c r="E144" s="34"/>
    </row>
    <row r="145" spans="1:5" ht="27.6" x14ac:dyDescent="0.25">
      <c r="A145" s="38" t="s">
        <v>1718</v>
      </c>
      <c r="B145" s="40" t="s">
        <v>1719</v>
      </c>
      <c r="C145" s="40" t="s">
        <v>1720</v>
      </c>
      <c r="D145" s="39"/>
      <c r="E145" s="34"/>
    </row>
    <row r="146" spans="1:5" ht="28.2" x14ac:dyDescent="0.25">
      <c r="A146" s="38" t="s">
        <v>1721</v>
      </c>
      <c r="B146" s="40" t="s">
        <v>1722</v>
      </c>
      <c r="C146" s="40" t="s">
        <v>1921</v>
      </c>
      <c r="D146" s="39"/>
      <c r="E146" s="34"/>
    </row>
    <row r="147" spans="1:5" ht="28.2" x14ac:dyDescent="0.3">
      <c r="A147" s="38" t="s">
        <v>1723</v>
      </c>
      <c r="B147" s="40" t="s">
        <v>1724</v>
      </c>
      <c r="C147" s="40" t="s">
        <v>1922</v>
      </c>
      <c r="D147" s="39"/>
      <c r="E147" s="34"/>
    </row>
    <row r="148" spans="1:5" ht="28.2" x14ac:dyDescent="0.3">
      <c r="A148" s="38" t="s">
        <v>1725</v>
      </c>
      <c r="B148" s="40" t="s">
        <v>1726</v>
      </c>
      <c r="C148" s="40" t="s">
        <v>1923</v>
      </c>
      <c r="D148" s="39"/>
      <c r="E148" s="34"/>
    </row>
    <row r="149" spans="1:5" ht="28.8" x14ac:dyDescent="0.3">
      <c r="A149" s="38" t="s">
        <v>1727</v>
      </c>
      <c r="B149" s="40" t="s">
        <v>1728</v>
      </c>
      <c r="C149" s="40" t="s">
        <v>1924</v>
      </c>
      <c r="D149" s="39"/>
      <c r="E149" s="34"/>
    </row>
    <row r="150" spans="1:5" ht="41.4" x14ac:dyDescent="0.25">
      <c r="A150" s="38" t="s">
        <v>1729</v>
      </c>
      <c r="B150" s="40" t="s">
        <v>1730</v>
      </c>
      <c r="C150" s="40" t="s">
        <v>1731</v>
      </c>
      <c r="D150" s="39"/>
      <c r="E150" s="34"/>
    </row>
    <row r="151" spans="1:5" ht="41.4" x14ac:dyDescent="0.25">
      <c r="A151" s="38" t="s">
        <v>1732</v>
      </c>
      <c r="B151" s="40" t="s">
        <v>1733</v>
      </c>
      <c r="C151" s="40" t="s">
        <v>1734</v>
      </c>
      <c r="D151" s="39"/>
      <c r="E151" s="34"/>
    </row>
    <row r="152" spans="1:5" ht="41.4" x14ac:dyDescent="0.25">
      <c r="A152" s="38" t="s">
        <v>1732</v>
      </c>
      <c r="B152" s="40" t="s">
        <v>1733</v>
      </c>
      <c r="C152" s="40" t="s">
        <v>1734</v>
      </c>
      <c r="D152" s="39"/>
      <c r="E152" s="34"/>
    </row>
    <row r="153" spans="1:5" ht="27.6" x14ac:dyDescent="0.25">
      <c r="A153" s="38" t="s">
        <v>1735</v>
      </c>
      <c r="B153" s="40" t="s">
        <v>1736</v>
      </c>
      <c r="C153" s="40" t="s">
        <v>1737</v>
      </c>
      <c r="D153" s="39"/>
      <c r="E153" s="34"/>
    </row>
    <row r="154" spans="1:5" ht="28.8" x14ac:dyDescent="0.3">
      <c r="A154" s="38" t="s">
        <v>1738</v>
      </c>
      <c r="B154" s="40" t="s">
        <v>1739</v>
      </c>
      <c r="C154" s="40" t="s">
        <v>1925</v>
      </c>
      <c r="D154" s="39"/>
      <c r="E154" s="34"/>
    </row>
    <row r="155" spans="1:5" ht="27.6" x14ac:dyDescent="0.25">
      <c r="A155" s="38" t="s">
        <v>1740</v>
      </c>
      <c r="B155" s="40" t="s">
        <v>1741</v>
      </c>
      <c r="C155" s="40" t="s">
        <v>1742</v>
      </c>
      <c r="D155" s="39"/>
      <c r="E155" s="34"/>
    </row>
    <row r="156" spans="1:5" ht="28.8" x14ac:dyDescent="0.3">
      <c r="A156" s="38" t="s">
        <v>742</v>
      </c>
      <c r="B156" s="40" t="s">
        <v>743</v>
      </c>
      <c r="C156" s="40" t="s">
        <v>1926</v>
      </c>
      <c r="D156" s="39"/>
      <c r="E156" s="34"/>
    </row>
    <row r="157" spans="1:5" ht="28.2" x14ac:dyDescent="0.3">
      <c r="A157" s="38" t="s">
        <v>990</v>
      </c>
      <c r="B157" s="40" t="s">
        <v>991</v>
      </c>
      <c r="C157" s="40" t="s">
        <v>1927</v>
      </c>
      <c r="D157" s="39"/>
      <c r="E157" s="34"/>
    </row>
    <row r="158" spans="1:5" ht="27.6" x14ac:dyDescent="0.25">
      <c r="A158" s="38" t="s">
        <v>1743</v>
      </c>
      <c r="B158" s="40" t="s">
        <v>467</v>
      </c>
      <c r="C158" s="40" t="s">
        <v>1744</v>
      </c>
      <c r="D158" s="39"/>
      <c r="E158" s="34"/>
    </row>
    <row r="159" spans="1:5" ht="27.6" x14ac:dyDescent="0.25">
      <c r="A159" s="38" t="s">
        <v>1745</v>
      </c>
      <c r="B159" s="40" t="s">
        <v>1543</v>
      </c>
      <c r="C159" s="40" t="s">
        <v>1746</v>
      </c>
      <c r="D159" s="39"/>
      <c r="E159" s="34"/>
    </row>
    <row r="160" spans="1:5" ht="28.8" x14ac:dyDescent="0.3">
      <c r="A160" s="38" t="s">
        <v>1747</v>
      </c>
      <c r="B160" s="40" t="s">
        <v>1748</v>
      </c>
      <c r="C160" s="40" t="s">
        <v>1928</v>
      </c>
      <c r="D160" s="39"/>
      <c r="E160" s="34"/>
    </row>
    <row r="161" spans="1:5" ht="27.6" x14ac:dyDescent="0.25">
      <c r="A161" s="38" t="s">
        <v>1749</v>
      </c>
      <c r="B161" s="40" t="s">
        <v>1750</v>
      </c>
      <c r="C161" s="40" t="s">
        <v>1751</v>
      </c>
      <c r="D161" s="39"/>
      <c r="E161" s="34"/>
    </row>
    <row r="162" spans="1:5" ht="27.6" x14ac:dyDescent="0.25">
      <c r="A162" s="38" t="s">
        <v>1752</v>
      </c>
      <c r="B162" s="40" t="s">
        <v>1615</v>
      </c>
      <c r="C162" s="40" t="s">
        <v>1753</v>
      </c>
      <c r="D162" s="39"/>
      <c r="E162" s="34"/>
    </row>
    <row r="163" spans="1:5" ht="56.4" x14ac:dyDescent="0.25">
      <c r="A163" s="38" t="s">
        <v>1754</v>
      </c>
      <c r="B163" s="40" t="s">
        <v>1755</v>
      </c>
      <c r="C163" s="40" t="s">
        <v>1929</v>
      </c>
      <c r="D163" s="39"/>
      <c r="E163" s="34"/>
    </row>
    <row r="164" spans="1:5" ht="27.6" x14ac:dyDescent="0.25">
      <c r="A164" s="38" t="s">
        <v>710</v>
      </c>
      <c r="B164" s="40" t="s">
        <v>711</v>
      </c>
      <c r="C164" s="40" t="s">
        <v>1756</v>
      </c>
      <c r="D164" s="39"/>
      <c r="E164" s="34"/>
    </row>
    <row r="165" spans="1:5" ht="27.6" x14ac:dyDescent="0.25">
      <c r="A165" s="38" t="s">
        <v>1757</v>
      </c>
      <c r="B165" s="40" t="s">
        <v>1758</v>
      </c>
      <c r="C165" s="40" t="s">
        <v>1759</v>
      </c>
      <c r="D165" s="39"/>
      <c r="E165" s="34"/>
    </row>
    <row r="166" spans="1:5" ht="28.8" x14ac:dyDescent="0.3">
      <c r="A166" s="38" t="s">
        <v>1760</v>
      </c>
      <c r="B166" s="40" t="s">
        <v>1761</v>
      </c>
      <c r="C166" s="40" t="s">
        <v>1930</v>
      </c>
      <c r="D166" s="39"/>
      <c r="E166" s="34"/>
    </row>
    <row r="167" spans="1:5" ht="41.4" x14ac:dyDescent="0.25">
      <c r="A167" s="38" t="s">
        <v>1762</v>
      </c>
      <c r="B167" s="40" t="s">
        <v>1763</v>
      </c>
      <c r="C167" s="40" t="s">
        <v>1764</v>
      </c>
      <c r="D167" s="39"/>
      <c r="E167" s="34"/>
    </row>
    <row r="168" spans="1:5" ht="28.2" x14ac:dyDescent="0.3">
      <c r="A168" s="38" t="s">
        <v>974</v>
      </c>
      <c r="B168" s="40" t="s">
        <v>975</v>
      </c>
      <c r="C168" s="40" t="s">
        <v>1931</v>
      </c>
      <c r="D168" s="39"/>
      <c r="E168" s="34"/>
    </row>
    <row r="169" spans="1:5" ht="27.6" x14ac:dyDescent="0.25">
      <c r="A169" s="38" t="s">
        <v>821</v>
      </c>
      <c r="B169" s="40" t="s">
        <v>822</v>
      </c>
      <c r="C169" s="40" t="s">
        <v>1765</v>
      </c>
      <c r="D169" s="39"/>
      <c r="E169" s="34"/>
    </row>
    <row r="170" spans="1:5" ht="28.8" x14ac:dyDescent="0.3">
      <c r="A170" s="38" t="s">
        <v>1766</v>
      </c>
      <c r="B170" s="40" t="s">
        <v>1767</v>
      </c>
      <c r="C170" s="40" t="s">
        <v>1932</v>
      </c>
      <c r="D170" s="39"/>
      <c r="E170" s="34"/>
    </row>
    <row r="171" spans="1:5" ht="28.2" x14ac:dyDescent="0.3">
      <c r="A171" s="38" t="s">
        <v>1768</v>
      </c>
      <c r="B171" s="40" t="s">
        <v>1769</v>
      </c>
      <c r="C171" s="40" t="s">
        <v>1933</v>
      </c>
      <c r="D171" s="39"/>
      <c r="E171" s="34"/>
    </row>
    <row r="172" spans="1:5" ht="13.8" x14ac:dyDescent="0.25">
      <c r="A172" s="38" t="s">
        <v>1770</v>
      </c>
      <c r="B172" s="40" t="s">
        <v>1771</v>
      </c>
      <c r="C172" s="48" t="s">
        <v>1772</v>
      </c>
      <c r="D172" s="39"/>
      <c r="E172" s="34"/>
    </row>
    <row r="173" spans="1:5" ht="27.6" x14ac:dyDescent="0.25">
      <c r="A173" s="38" t="s">
        <v>1773</v>
      </c>
      <c r="B173" s="40" t="s">
        <v>627</v>
      </c>
      <c r="C173" s="40" t="s">
        <v>1774</v>
      </c>
      <c r="D173" s="39"/>
      <c r="E173" s="34"/>
    </row>
    <row r="174" spans="1:5" ht="14.4" x14ac:dyDescent="0.3">
      <c r="A174" s="38" t="s">
        <v>1775</v>
      </c>
      <c r="B174" s="40" t="s">
        <v>699</v>
      </c>
      <c r="C174" s="40" t="s">
        <v>1934</v>
      </c>
      <c r="D174" s="39"/>
      <c r="E174" s="34"/>
    </row>
    <row r="175" spans="1:5" ht="27.6" x14ac:dyDescent="0.25">
      <c r="A175" s="38" t="s">
        <v>514</v>
      </c>
      <c r="B175" s="40" t="s">
        <v>515</v>
      </c>
      <c r="C175" s="40" t="s">
        <v>1776</v>
      </c>
      <c r="D175" s="39"/>
      <c r="E175" s="34"/>
    </row>
    <row r="176" spans="1:5" ht="27.6" x14ac:dyDescent="0.25">
      <c r="A176" s="38" t="s">
        <v>1777</v>
      </c>
      <c r="B176" s="40" t="s">
        <v>1778</v>
      </c>
      <c r="C176" s="40" t="s">
        <v>1779</v>
      </c>
      <c r="D176" s="39"/>
      <c r="E176" s="34"/>
    </row>
    <row r="177" spans="1:5" ht="28.8" x14ac:dyDescent="0.3">
      <c r="A177" s="38" t="s">
        <v>1780</v>
      </c>
      <c r="B177" s="40" t="s">
        <v>241</v>
      </c>
      <c r="C177" s="40" t="s">
        <v>1935</v>
      </c>
      <c r="D177" s="39"/>
      <c r="E177" s="34"/>
    </row>
    <row r="178" spans="1:5" ht="41.4" x14ac:dyDescent="0.25">
      <c r="A178" s="38" t="s">
        <v>1781</v>
      </c>
      <c r="B178" s="40" t="s">
        <v>1782</v>
      </c>
      <c r="C178" s="40" t="s">
        <v>1783</v>
      </c>
      <c r="D178" s="39"/>
      <c r="E178" s="34"/>
    </row>
    <row r="179" spans="1:5" ht="28.2" x14ac:dyDescent="0.3">
      <c r="A179" s="38" t="s">
        <v>1784</v>
      </c>
      <c r="B179" s="40" t="s">
        <v>1785</v>
      </c>
      <c r="C179" s="40" t="s">
        <v>1936</v>
      </c>
      <c r="D179" s="39"/>
      <c r="E179" s="34"/>
    </row>
    <row r="180" spans="1:5" ht="28.2" x14ac:dyDescent="0.3">
      <c r="A180" s="38" t="s">
        <v>1786</v>
      </c>
      <c r="B180" s="40" t="s">
        <v>1761</v>
      </c>
      <c r="C180" s="40" t="s">
        <v>1937</v>
      </c>
      <c r="D180" s="39"/>
      <c r="E180" s="34"/>
    </row>
    <row r="181" spans="1:5" ht="28.8" x14ac:dyDescent="0.3">
      <c r="A181" s="38" t="s">
        <v>1787</v>
      </c>
      <c r="B181" s="40" t="s">
        <v>841</v>
      </c>
      <c r="C181" s="40" t="s">
        <v>1938</v>
      </c>
      <c r="D181" s="39"/>
      <c r="E181" s="34"/>
    </row>
    <row r="182" spans="1:5" ht="28.2" x14ac:dyDescent="0.3">
      <c r="A182" s="38" t="s">
        <v>499</v>
      </c>
      <c r="B182" s="40" t="s">
        <v>500</v>
      </c>
      <c r="C182" s="40" t="s">
        <v>1939</v>
      </c>
      <c r="D182" s="39"/>
      <c r="E182" s="34"/>
    </row>
    <row r="183" spans="1:5" ht="28.2" x14ac:dyDescent="0.3">
      <c r="A183" s="38" t="s">
        <v>1788</v>
      </c>
      <c r="B183" s="40" t="s">
        <v>649</v>
      </c>
      <c r="C183" s="40" t="s">
        <v>1940</v>
      </c>
      <c r="D183" s="39"/>
      <c r="E183" s="34"/>
    </row>
    <row r="184" spans="1:5" ht="41.4" x14ac:dyDescent="0.25">
      <c r="A184" s="38" t="s">
        <v>1789</v>
      </c>
      <c r="B184" s="40" t="s">
        <v>1790</v>
      </c>
      <c r="C184" s="40" t="s">
        <v>1791</v>
      </c>
      <c r="D184" s="39"/>
      <c r="E184" s="34"/>
    </row>
    <row r="185" spans="1:5" ht="42" x14ac:dyDescent="0.25">
      <c r="A185" s="38" t="s">
        <v>1792</v>
      </c>
      <c r="B185" s="40" t="s">
        <v>1793</v>
      </c>
      <c r="C185" s="40" t="s">
        <v>1941</v>
      </c>
      <c r="D185" s="39"/>
      <c r="E185" s="34"/>
    </row>
    <row r="186" spans="1:5" ht="28.2" x14ac:dyDescent="0.3">
      <c r="A186" s="38" t="s">
        <v>1794</v>
      </c>
      <c r="B186" s="40" t="s">
        <v>1763</v>
      </c>
      <c r="C186" s="40" t="s">
        <v>1942</v>
      </c>
      <c r="D186" s="39"/>
      <c r="E186" s="34"/>
    </row>
    <row r="187" spans="1:5" ht="41.4" x14ac:dyDescent="0.25">
      <c r="A187" s="38" t="s">
        <v>600</v>
      </c>
      <c r="B187" s="40" t="s">
        <v>601</v>
      </c>
      <c r="C187" s="40" t="s">
        <v>1795</v>
      </c>
      <c r="D187" s="39"/>
      <c r="E187" s="34"/>
    </row>
    <row r="188" spans="1:5" ht="35.25" customHeight="1" x14ac:dyDescent="0.25">
      <c r="A188" s="38" t="s">
        <v>1013</v>
      </c>
      <c r="B188" s="40" t="s">
        <v>818</v>
      </c>
      <c r="C188" s="40" t="s">
        <v>1796</v>
      </c>
      <c r="D188" s="39"/>
      <c r="E188" s="34"/>
    </row>
    <row r="189" spans="1:5" ht="35.25" customHeight="1" x14ac:dyDescent="0.3">
      <c r="A189" s="38" t="s">
        <v>1797</v>
      </c>
      <c r="B189" s="40" t="s">
        <v>1798</v>
      </c>
      <c r="C189" s="40" t="s">
        <v>1943</v>
      </c>
      <c r="D189" s="39"/>
      <c r="E189" s="34"/>
    </row>
    <row r="190" spans="1:5" ht="35.25" customHeight="1" x14ac:dyDescent="0.3">
      <c r="A190" s="38" t="s">
        <v>1033</v>
      </c>
      <c r="B190" s="40" t="s">
        <v>1034</v>
      </c>
      <c r="C190" s="40" t="s">
        <v>1944</v>
      </c>
      <c r="D190" s="39"/>
      <c r="E190" s="34"/>
    </row>
    <row r="191" spans="1:5" ht="35.25" customHeight="1" x14ac:dyDescent="0.3">
      <c r="A191" s="38" t="s">
        <v>1035</v>
      </c>
      <c r="B191" s="40" t="s">
        <v>1036</v>
      </c>
      <c r="C191" s="40" t="s">
        <v>1945</v>
      </c>
      <c r="D191" s="39"/>
      <c r="E191" s="34"/>
    </row>
    <row r="192" spans="1:5" ht="35.25" customHeight="1" x14ac:dyDescent="0.3">
      <c r="A192" s="38" t="s">
        <v>1037</v>
      </c>
      <c r="B192" s="40" t="s">
        <v>1038</v>
      </c>
      <c r="C192" s="40" t="s">
        <v>1946</v>
      </c>
      <c r="D192" s="39"/>
      <c r="E192" s="34"/>
    </row>
    <row r="193" spans="1:5" ht="35.25" customHeight="1" x14ac:dyDescent="0.3">
      <c r="A193" s="38" t="s">
        <v>1039</v>
      </c>
      <c r="B193" s="40" t="s">
        <v>1040</v>
      </c>
      <c r="C193" s="40" t="s">
        <v>1947</v>
      </c>
      <c r="D193" s="39"/>
      <c r="E193" s="34"/>
    </row>
    <row r="194" spans="1:5" ht="82.8" x14ac:dyDescent="0.25">
      <c r="A194" s="38"/>
      <c r="B194" s="40" t="s">
        <v>1799</v>
      </c>
      <c r="C194" s="40" t="s">
        <v>1800</v>
      </c>
      <c r="D194" s="39"/>
      <c r="E194" s="34"/>
    </row>
    <row r="195" spans="1:5" ht="69" x14ac:dyDescent="0.25">
      <c r="A195" s="38"/>
      <c r="B195" s="40" t="s">
        <v>1801</v>
      </c>
      <c r="C195" s="40" t="s">
        <v>1802</v>
      </c>
      <c r="D195" s="39"/>
      <c r="E195" s="34"/>
    </row>
    <row r="196" spans="1:5" ht="28.2" x14ac:dyDescent="0.3">
      <c r="A196" s="45" t="s">
        <v>1312</v>
      </c>
      <c r="B196" s="46" t="s">
        <v>1276</v>
      </c>
      <c r="C196" s="41" t="s">
        <v>1948</v>
      </c>
      <c r="D196" s="39"/>
      <c r="E196" s="34"/>
    </row>
    <row r="197" spans="1:5" ht="28.2" x14ac:dyDescent="0.3">
      <c r="A197" s="45" t="s">
        <v>1303</v>
      </c>
      <c r="B197" s="46" t="s">
        <v>1209</v>
      </c>
      <c r="C197" s="41" t="s">
        <v>1949</v>
      </c>
      <c r="D197" s="39"/>
      <c r="E197" s="34"/>
    </row>
    <row r="198" spans="1:5" ht="29.4" thickBot="1" x14ac:dyDescent="0.35">
      <c r="A198" s="49" t="s">
        <v>1297</v>
      </c>
      <c r="B198" s="50" t="s">
        <v>1153</v>
      </c>
      <c r="C198" s="51" t="s">
        <v>1950</v>
      </c>
      <c r="D198" s="42"/>
      <c r="E198" s="34"/>
    </row>
    <row r="199" spans="1:5" ht="13.8" x14ac:dyDescent="0.25">
      <c r="A199" s="35"/>
      <c r="B199" s="35"/>
      <c r="C199" s="35"/>
      <c r="D199" s="36"/>
    </row>
    <row r="200" spans="1:5" ht="13.8" x14ac:dyDescent="0.25">
      <c r="A200" s="7"/>
      <c r="B200" s="7"/>
      <c r="C200" s="7"/>
    </row>
    <row r="201" spans="1:5" ht="13.8" x14ac:dyDescent="0.25">
      <c r="A201" s="7"/>
      <c r="B201" s="7"/>
      <c r="C201" s="7"/>
    </row>
    <row r="202" spans="1:5" ht="13.8" x14ac:dyDescent="0.25">
      <c r="A202" s="7"/>
      <c r="B202" s="7"/>
      <c r="C202" s="7"/>
    </row>
    <row r="203" spans="1:5" ht="13.8" x14ac:dyDescent="0.25">
      <c r="A203" s="7"/>
      <c r="B203" s="7"/>
      <c r="C203" s="7"/>
    </row>
    <row r="204" spans="1:5" ht="13.8" x14ac:dyDescent="0.25">
      <c r="A204" s="7"/>
      <c r="B204" s="7"/>
      <c r="C204" s="7"/>
    </row>
    <row r="205" spans="1:5" ht="13.8" x14ac:dyDescent="0.25">
      <c r="A205" s="7"/>
      <c r="B205" s="7"/>
      <c r="C205" s="7"/>
    </row>
    <row r="206" spans="1:5" ht="13.8" x14ac:dyDescent="0.25">
      <c r="A206" s="7"/>
      <c r="B206" s="7"/>
      <c r="C206" s="7"/>
    </row>
    <row r="207" spans="1:5" ht="13.8" x14ac:dyDescent="0.25">
      <c r="A207" s="7"/>
      <c r="B207" s="7"/>
      <c r="C207" s="7"/>
    </row>
    <row r="208" spans="1:5" ht="13.8" x14ac:dyDescent="0.25">
      <c r="A208" s="7"/>
      <c r="B208" s="7"/>
      <c r="C208" s="7"/>
    </row>
    <row r="209" spans="1:3" ht="13.8" x14ac:dyDescent="0.25">
      <c r="A209" s="7"/>
      <c r="B209" s="7"/>
      <c r="C209" s="7"/>
    </row>
    <row r="210" spans="1:3" ht="13.8" x14ac:dyDescent="0.25">
      <c r="A210" s="7"/>
      <c r="B210" s="7"/>
      <c r="C210" s="7"/>
    </row>
    <row r="211" spans="1:3" ht="13.8" x14ac:dyDescent="0.25">
      <c r="A211" s="7"/>
      <c r="B211" s="7"/>
      <c r="C211" s="7"/>
    </row>
    <row r="212" spans="1:3" ht="13.8" x14ac:dyDescent="0.25">
      <c r="A212" s="7"/>
      <c r="B212" s="7"/>
      <c r="C212" s="7"/>
    </row>
    <row r="213" spans="1:3" ht="13.8" x14ac:dyDescent="0.25">
      <c r="A213" s="7"/>
      <c r="B213" s="7"/>
      <c r="C213" s="7"/>
    </row>
    <row r="214" spans="1:3" ht="13.8" x14ac:dyDescent="0.25">
      <c r="A214" s="7"/>
      <c r="B214" s="7"/>
      <c r="C214" s="7"/>
    </row>
    <row r="215" spans="1:3" ht="13.8" x14ac:dyDescent="0.25">
      <c r="A215" s="7"/>
      <c r="B215" s="7"/>
      <c r="C215" s="7"/>
    </row>
    <row r="216" spans="1:3" ht="13.8" x14ac:dyDescent="0.25">
      <c r="A216" s="7"/>
      <c r="B216" s="7"/>
      <c r="C216" s="7"/>
    </row>
    <row r="217" spans="1:3" ht="13.8" x14ac:dyDescent="0.25">
      <c r="A217" s="7"/>
      <c r="B217" s="7"/>
      <c r="C217" s="7"/>
    </row>
    <row r="218" spans="1:3" ht="13.8" x14ac:dyDescent="0.25">
      <c r="A218" s="7"/>
      <c r="B218" s="7"/>
      <c r="C218" s="7"/>
    </row>
    <row r="219" spans="1:3" ht="13.8" x14ac:dyDescent="0.25">
      <c r="A219" s="7"/>
      <c r="B219" s="7"/>
      <c r="C219" s="7"/>
    </row>
    <row r="220" spans="1:3" ht="13.8" x14ac:dyDescent="0.25">
      <c r="A220" s="7"/>
      <c r="B220" s="7"/>
      <c r="C220" s="7"/>
    </row>
    <row r="221" spans="1:3" ht="13.8" x14ac:dyDescent="0.25">
      <c r="A221" s="7"/>
      <c r="B221" s="7"/>
      <c r="C221" s="7"/>
    </row>
    <row r="222" spans="1:3" ht="13.8" x14ac:dyDescent="0.25">
      <c r="A222" s="7"/>
      <c r="B222" s="7"/>
      <c r="C222" s="7"/>
    </row>
    <row r="223" spans="1:3" ht="13.8" x14ac:dyDescent="0.25">
      <c r="A223" s="7"/>
      <c r="B223" s="7"/>
      <c r="C223" s="7"/>
    </row>
    <row r="224" spans="1:3" ht="13.8" x14ac:dyDescent="0.25">
      <c r="A224" s="7"/>
      <c r="B224" s="7"/>
      <c r="C224" s="7"/>
    </row>
    <row r="225" spans="1:3" ht="13.8" x14ac:dyDescent="0.25">
      <c r="A225" s="7"/>
      <c r="B225" s="7"/>
      <c r="C225" s="7"/>
    </row>
    <row r="226" spans="1:3" ht="13.8" x14ac:dyDescent="0.25">
      <c r="A226" s="7"/>
      <c r="B226" s="7"/>
      <c r="C226" s="7"/>
    </row>
    <row r="227" spans="1:3" ht="13.8" x14ac:dyDescent="0.25">
      <c r="A227" s="7"/>
      <c r="B227" s="7"/>
      <c r="C227" s="7"/>
    </row>
    <row r="228" spans="1:3" ht="13.8" x14ac:dyDescent="0.25">
      <c r="A228" s="7"/>
      <c r="B228" s="7"/>
      <c r="C228" s="7"/>
    </row>
    <row r="229" spans="1:3" ht="13.8" x14ac:dyDescent="0.25">
      <c r="A229" s="7"/>
      <c r="B229" s="7"/>
      <c r="C229" s="7"/>
    </row>
    <row r="230" spans="1:3" ht="13.8" x14ac:dyDescent="0.25">
      <c r="A230" s="7"/>
      <c r="B230" s="7"/>
      <c r="C230" s="7"/>
    </row>
    <row r="231" spans="1:3" ht="13.8" x14ac:dyDescent="0.25">
      <c r="A231" s="7"/>
      <c r="B231" s="7"/>
      <c r="C231" s="7"/>
    </row>
    <row r="232" spans="1:3" ht="13.8" x14ac:dyDescent="0.25">
      <c r="A232" s="7"/>
      <c r="B232" s="7"/>
      <c r="C232" s="7"/>
    </row>
    <row r="233" spans="1:3" ht="13.8" x14ac:dyDescent="0.25">
      <c r="A233" s="7"/>
      <c r="B233" s="7"/>
      <c r="C233" s="7"/>
    </row>
    <row r="234" spans="1:3" ht="13.8" x14ac:dyDescent="0.25">
      <c r="A234" s="7"/>
      <c r="B234" s="7"/>
      <c r="C234" s="7"/>
    </row>
    <row r="235" spans="1:3" ht="13.8" x14ac:dyDescent="0.25">
      <c r="A235" s="7"/>
      <c r="B235" s="7"/>
      <c r="C235" s="7"/>
    </row>
    <row r="236" spans="1:3" ht="13.8" x14ac:dyDescent="0.25">
      <c r="A236" s="7"/>
      <c r="B236" s="7"/>
      <c r="C236" s="7"/>
    </row>
    <row r="237" spans="1:3" ht="13.8" x14ac:dyDescent="0.25">
      <c r="A237" s="7"/>
      <c r="B237" s="7"/>
      <c r="C237" s="7"/>
    </row>
    <row r="238" spans="1:3" ht="13.8" x14ac:dyDescent="0.25">
      <c r="A238" s="7"/>
      <c r="B238" s="7"/>
      <c r="C238" s="7"/>
    </row>
    <row r="239" spans="1:3" ht="13.8" x14ac:dyDescent="0.25">
      <c r="A239" s="7"/>
      <c r="B239" s="7"/>
      <c r="C239" s="7"/>
    </row>
    <row r="240" spans="1:3" ht="13.8" x14ac:dyDescent="0.25">
      <c r="A240" s="7"/>
      <c r="B240" s="7"/>
      <c r="C240" s="7"/>
    </row>
    <row r="241" spans="1:3" ht="13.8" x14ac:dyDescent="0.25">
      <c r="A241" s="7"/>
      <c r="B241" s="7"/>
      <c r="C241" s="7"/>
    </row>
    <row r="242" spans="1:3" ht="13.8" x14ac:dyDescent="0.25">
      <c r="A242" s="7"/>
      <c r="B242" s="7"/>
      <c r="C242" s="7"/>
    </row>
    <row r="243" spans="1:3" ht="13.8" x14ac:dyDescent="0.25">
      <c r="A243" s="7"/>
      <c r="B243" s="7"/>
      <c r="C243" s="7"/>
    </row>
    <row r="244" spans="1:3" ht="13.8" x14ac:dyDescent="0.25">
      <c r="A244" s="7"/>
      <c r="B244" s="7"/>
      <c r="C244" s="7"/>
    </row>
    <row r="245" spans="1:3" ht="13.8" x14ac:dyDescent="0.25">
      <c r="A245" s="7"/>
      <c r="B245" s="7"/>
      <c r="C245" s="7"/>
    </row>
    <row r="246" spans="1:3" ht="13.8" x14ac:dyDescent="0.25">
      <c r="A246" s="7"/>
      <c r="B246" s="7"/>
      <c r="C246" s="7"/>
    </row>
    <row r="247" spans="1:3" ht="13.8" x14ac:dyDescent="0.25">
      <c r="A247" s="7"/>
      <c r="B247" s="7"/>
      <c r="C247" s="7"/>
    </row>
    <row r="248" spans="1:3" ht="13.8" x14ac:dyDescent="0.25">
      <c r="A248" s="7"/>
      <c r="B248" s="7"/>
      <c r="C248" s="7"/>
    </row>
    <row r="249" spans="1:3" ht="13.8" x14ac:dyDescent="0.25">
      <c r="A249" s="7"/>
      <c r="B249" s="7"/>
      <c r="C249" s="7"/>
    </row>
    <row r="250" spans="1:3" ht="13.8" x14ac:dyDescent="0.25">
      <c r="A250" s="7"/>
      <c r="B250" s="7"/>
      <c r="C250" s="7"/>
    </row>
    <row r="251" spans="1:3" ht="13.8" x14ac:dyDescent="0.25">
      <c r="A251" s="7"/>
      <c r="B251" s="7"/>
      <c r="C251" s="7"/>
    </row>
    <row r="252" spans="1:3" ht="13.8" x14ac:dyDescent="0.25">
      <c r="A252" s="7"/>
      <c r="B252" s="7"/>
      <c r="C252" s="7"/>
    </row>
    <row r="253" spans="1:3" ht="13.8" x14ac:dyDescent="0.25">
      <c r="A253" s="7"/>
      <c r="B253" s="7"/>
      <c r="C253" s="7"/>
    </row>
    <row r="254" spans="1:3" ht="13.8" x14ac:dyDescent="0.25">
      <c r="A254" s="7"/>
      <c r="B254" s="7"/>
      <c r="C254" s="7"/>
    </row>
    <row r="255" spans="1:3" ht="13.8" x14ac:dyDescent="0.25">
      <c r="A255" s="7"/>
      <c r="B255" s="7"/>
      <c r="C255" s="7"/>
    </row>
    <row r="256" spans="1:3" ht="13.8" x14ac:dyDescent="0.25">
      <c r="A256" s="7"/>
      <c r="B256" s="7"/>
      <c r="C256" s="7"/>
    </row>
    <row r="257" spans="1:3" ht="13.8" x14ac:dyDescent="0.25">
      <c r="A257" s="7"/>
      <c r="B257" s="7"/>
      <c r="C257" s="7"/>
    </row>
    <row r="258" spans="1:3" ht="13.8" x14ac:dyDescent="0.25">
      <c r="A258" s="7"/>
      <c r="B258" s="7"/>
      <c r="C258" s="7"/>
    </row>
    <row r="259" spans="1:3" ht="13.8" x14ac:dyDescent="0.25">
      <c r="A259" s="7"/>
      <c r="B259" s="7"/>
      <c r="C259" s="7"/>
    </row>
    <row r="260" spans="1:3" ht="13.8" x14ac:dyDescent="0.25">
      <c r="A260" s="7"/>
      <c r="B260" s="7"/>
      <c r="C260" s="7"/>
    </row>
    <row r="261" spans="1:3" ht="13.8" x14ac:dyDescent="0.25">
      <c r="A261" s="7"/>
      <c r="B261" s="7"/>
      <c r="C261" s="7"/>
    </row>
    <row r="262" spans="1:3" ht="13.8" x14ac:dyDescent="0.25">
      <c r="A262" s="7"/>
      <c r="B262" s="7"/>
      <c r="C262" s="7"/>
    </row>
    <row r="263" spans="1:3" ht="13.8" x14ac:dyDescent="0.25">
      <c r="A263" s="7"/>
      <c r="B263" s="7"/>
      <c r="C263" s="7"/>
    </row>
    <row r="264" spans="1:3" ht="13.8" x14ac:dyDescent="0.25">
      <c r="A264" s="7"/>
      <c r="B264" s="7"/>
      <c r="C264" s="7"/>
    </row>
    <row r="265" spans="1:3" ht="13.8" x14ac:dyDescent="0.25">
      <c r="A265" s="7"/>
      <c r="B265" s="7"/>
      <c r="C265" s="7"/>
    </row>
    <row r="266" spans="1:3" ht="13.8" x14ac:dyDescent="0.25">
      <c r="A266" s="7"/>
      <c r="B266" s="7"/>
      <c r="C266" s="7"/>
    </row>
    <row r="267" spans="1:3" ht="13.8" x14ac:dyDescent="0.25">
      <c r="A267" s="7"/>
      <c r="B267" s="7"/>
      <c r="C267" s="7"/>
    </row>
    <row r="268" spans="1:3" ht="13.8" x14ac:dyDescent="0.25">
      <c r="A268" s="7"/>
      <c r="B268" s="7"/>
      <c r="C268" s="7"/>
    </row>
    <row r="269" spans="1:3" ht="13.8" x14ac:dyDescent="0.25">
      <c r="A269" s="7"/>
      <c r="B269" s="7"/>
      <c r="C269" s="7"/>
    </row>
    <row r="270" spans="1:3" ht="13.8" x14ac:dyDescent="0.25">
      <c r="A270" s="7"/>
      <c r="B270" s="7"/>
      <c r="C270" s="7"/>
    </row>
    <row r="271" spans="1:3" ht="13.8" x14ac:dyDescent="0.25">
      <c r="A271" s="7"/>
      <c r="B271" s="7"/>
      <c r="C271" s="7"/>
    </row>
    <row r="272" spans="1:3" ht="13.8" x14ac:dyDescent="0.25">
      <c r="A272" s="7"/>
      <c r="B272" s="7"/>
      <c r="C272" s="7"/>
    </row>
    <row r="273" spans="1:3" ht="13.8" x14ac:dyDescent="0.25">
      <c r="A273" s="7"/>
      <c r="B273" s="7"/>
      <c r="C273" s="7"/>
    </row>
    <row r="274" spans="1:3" ht="13.8" x14ac:dyDescent="0.25">
      <c r="A274" s="7"/>
      <c r="B274" s="7"/>
      <c r="C274" s="7"/>
    </row>
    <row r="275" spans="1:3" ht="13.8" x14ac:dyDescent="0.25">
      <c r="A275" s="7"/>
      <c r="B275" s="7"/>
      <c r="C275" s="7"/>
    </row>
    <row r="276" spans="1:3" ht="13.8" x14ac:dyDescent="0.25">
      <c r="A276" s="7"/>
      <c r="B276" s="7"/>
      <c r="C276" s="7"/>
    </row>
    <row r="277" spans="1:3" ht="13.8" x14ac:dyDescent="0.25">
      <c r="A277" s="7"/>
      <c r="B277" s="7"/>
      <c r="C277" s="7"/>
    </row>
    <row r="278" spans="1:3" ht="13.8" x14ac:dyDescent="0.25">
      <c r="A278" s="7"/>
      <c r="B278" s="7"/>
      <c r="C278" s="7"/>
    </row>
    <row r="279" spans="1:3" ht="13.8" x14ac:dyDescent="0.25">
      <c r="A279" s="7"/>
      <c r="B279" s="7"/>
      <c r="C279" s="7"/>
    </row>
    <row r="280" spans="1:3" ht="13.8" x14ac:dyDescent="0.25">
      <c r="A280" s="7"/>
      <c r="B280" s="7"/>
      <c r="C280" s="7"/>
    </row>
    <row r="281" spans="1:3" ht="13.8" x14ac:dyDescent="0.25">
      <c r="A281" s="7"/>
      <c r="B281" s="7"/>
      <c r="C281" s="7"/>
    </row>
    <row r="282" spans="1:3" ht="13.8" x14ac:dyDescent="0.25">
      <c r="A282" s="7"/>
      <c r="B282" s="7"/>
      <c r="C282" s="7"/>
    </row>
    <row r="283" spans="1:3" ht="13.8" x14ac:dyDescent="0.25">
      <c r="A283" s="7"/>
      <c r="B283" s="7"/>
      <c r="C283" s="7"/>
    </row>
    <row r="284" spans="1:3" ht="13.8" x14ac:dyDescent="0.25">
      <c r="A284" s="7"/>
      <c r="B284" s="7"/>
      <c r="C284" s="7"/>
    </row>
    <row r="285" spans="1:3" ht="13.8" x14ac:dyDescent="0.25">
      <c r="A285" s="7"/>
      <c r="B285" s="7"/>
      <c r="C285" s="7"/>
    </row>
    <row r="286" spans="1:3" ht="13.8" x14ac:dyDescent="0.25">
      <c r="A286" s="7"/>
      <c r="B286" s="7"/>
      <c r="C286" s="7"/>
    </row>
    <row r="287" spans="1:3" ht="13.8" x14ac:dyDescent="0.25">
      <c r="A287" s="7"/>
      <c r="B287" s="7"/>
      <c r="C287" s="7"/>
    </row>
    <row r="288" spans="1:3" ht="13.8" x14ac:dyDescent="0.25">
      <c r="A288" s="7"/>
      <c r="B288" s="7"/>
      <c r="C288" s="7"/>
    </row>
    <row r="289" spans="1:3" ht="13.8" x14ac:dyDescent="0.25">
      <c r="A289" s="7"/>
      <c r="B289" s="7"/>
      <c r="C289" s="7"/>
    </row>
    <row r="290" spans="1:3" ht="13.8" x14ac:dyDescent="0.25">
      <c r="A290" s="7"/>
      <c r="B290" s="7"/>
      <c r="C290" s="7"/>
    </row>
    <row r="291" spans="1:3" ht="13.8" x14ac:dyDescent="0.25">
      <c r="A291" s="7"/>
      <c r="B291" s="7"/>
      <c r="C291" s="7"/>
    </row>
    <row r="292" spans="1:3" ht="13.8" x14ac:dyDescent="0.25">
      <c r="A292" s="7"/>
      <c r="B292" s="7"/>
      <c r="C292" s="7"/>
    </row>
    <row r="293" spans="1:3" ht="13.8" x14ac:dyDescent="0.25">
      <c r="A293" s="7"/>
      <c r="B293" s="7"/>
      <c r="C293" s="7"/>
    </row>
    <row r="294" spans="1:3" ht="13.8" x14ac:dyDescent="0.25">
      <c r="A294" s="7"/>
      <c r="B294" s="7"/>
      <c r="C294" s="7"/>
    </row>
    <row r="295" spans="1:3" ht="13.8" x14ac:dyDescent="0.25">
      <c r="A295" s="7"/>
      <c r="B295" s="7"/>
      <c r="C295" s="7"/>
    </row>
    <row r="296" spans="1:3" ht="13.8" x14ac:dyDescent="0.25">
      <c r="A296" s="7"/>
      <c r="B296" s="7"/>
      <c r="C296" s="7"/>
    </row>
    <row r="297" spans="1:3" ht="13.8" x14ac:dyDescent="0.25">
      <c r="A297" s="7"/>
      <c r="B297" s="7"/>
      <c r="C297" s="7"/>
    </row>
    <row r="298" spans="1:3" ht="13.8" x14ac:dyDescent="0.25">
      <c r="A298" s="7"/>
      <c r="B298" s="7"/>
      <c r="C298" s="7"/>
    </row>
    <row r="299" spans="1:3" ht="13.8" x14ac:dyDescent="0.25">
      <c r="A299" s="7"/>
      <c r="B299" s="7"/>
      <c r="C299" s="7"/>
    </row>
    <row r="300" spans="1:3" ht="13.8" x14ac:dyDescent="0.25">
      <c r="A300" s="7"/>
      <c r="B300" s="7"/>
      <c r="C300" s="7"/>
    </row>
    <row r="301" spans="1:3" ht="13.8" x14ac:dyDescent="0.25">
      <c r="A301" s="7"/>
      <c r="B301" s="7"/>
      <c r="C301" s="7"/>
    </row>
    <row r="302" spans="1:3" ht="13.8" x14ac:dyDescent="0.25">
      <c r="A302" s="7"/>
      <c r="B302" s="7"/>
      <c r="C302" s="7"/>
    </row>
    <row r="303" spans="1:3" ht="13.8" x14ac:dyDescent="0.25">
      <c r="A303" s="7"/>
      <c r="B303" s="7"/>
      <c r="C303" s="7"/>
    </row>
    <row r="304" spans="1:3" ht="13.8" x14ac:dyDescent="0.25">
      <c r="A304" s="7"/>
      <c r="B304" s="7"/>
      <c r="C304" s="7"/>
    </row>
    <row r="305" spans="1:3" ht="13.8" x14ac:dyDescent="0.25">
      <c r="A305" s="7"/>
      <c r="B305" s="7"/>
      <c r="C305" s="7"/>
    </row>
    <row r="306" spans="1:3" ht="13.8" x14ac:dyDescent="0.25">
      <c r="A306" s="7"/>
      <c r="B306" s="7"/>
      <c r="C306" s="7"/>
    </row>
    <row r="307" spans="1:3" ht="13.8" x14ac:dyDescent="0.25">
      <c r="A307" s="7"/>
      <c r="B307" s="7"/>
      <c r="C307" s="7"/>
    </row>
    <row r="308" spans="1:3" ht="13.8" x14ac:dyDescent="0.25">
      <c r="A308" s="7"/>
      <c r="B308" s="7"/>
      <c r="C308" s="7"/>
    </row>
    <row r="309" spans="1:3" ht="13.8" x14ac:dyDescent="0.25">
      <c r="A309" s="7"/>
      <c r="B309" s="7"/>
      <c r="C309" s="7"/>
    </row>
    <row r="310" spans="1:3" ht="13.8" x14ac:dyDescent="0.25">
      <c r="A310" s="7"/>
      <c r="B310" s="7"/>
      <c r="C310" s="7"/>
    </row>
    <row r="311" spans="1:3" ht="13.8" x14ac:dyDescent="0.25">
      <c r="A311" s="7"/>
      <c r="B311" s="7"/>
      <c r="C311" s="7"/>
    </row>
    <row r="312" spans="1:3" ht="13.8" x14ac:dyDescent="0.25">
      <c r="A312" s="7"/>
      <c r="B312" s="7"/>
      <c r="C312" s="7"/>
    </row>
    <row r="313" spans="1:3" ht="13.8" x14ac:dyDescent="0.25">
      <c r="A313" s="7"/>
      <c r="B313" s="7"/>
      <c r="C313" s="7"/>
    </row>
    <row r="314" spans="1:3" ht="13.8" x14ac:dyDescent="0.25">
      <c r="A314" s="7"/>
      <c r="B314" s="7"/>
      <c r="C314" s="7"/>
    </row>
    <row r="315" spans="1:3" ht="13.8" x14ac:dyDescent="0.25">
      <c r="A315" s="7"/>
      <c r="B315" s="7"/>
      <c r="C315" s="7"/>
    </row>
    <row r="316" spans="1:3" ht="13.8" x14ac:dyDescent="0.25">
      <c r="A316" s="7"/>
      <c r="B316" s="7"/>
      <c r="C316" s="7"/>
    </row>
    <row r="317" spans="1:3" ht="13.8" x14ac:dyDescent="0.25">
      <c r="A317" s="7"/>
      <c r="B317" s="7"/>
      <c r="C317" s="7"/>
    </row>
    <row r="318" spans="1:3" ht="13.8" x14ac:dyDescent="0.25">
      <c r="A318" s="7"/>
      <c r="B318" s="7"/>
      <c r="C318" s="7"/>
    </row>
    <row r="319" spans="1:3" ht="13.8" x14ac:dyDescent="0.25">
      <c r="A319" s="7"/>
      <c r="B319" s="7"/>
      <c r="C319" s="7"/>
    </row>
    <row r="320" spans="1:3" ht="13.8" x14ac:dyDescent="0.25">
      <c r="A320" s="7"/>
      <c r="B320" s="7"/>
      <c r="C320" s="7"/>
    </row>
    <row r="321" spans="1:3" ht="13.8" x14ac:dyDescent="0.25">
      <c r="A321" s="7"/>
      <c r="B321" s="7"/>
      <c r="C321" s="7"/>
    </row>
    <row r="322" spans="1:3" ht="13.8" x14ac:dyDescent="0.25">
      <c r="A322" s="7"/>
      <c r="B322" s="7"/>
      <c r="C322" s="7"/>
    </row>
    <row r="323" spans="1:3" ht="13.8" x14ac:dyDescent="0.25">
      <c r="A323" s="7"/>
      <c r="B323" s="7"/>
      <c r="C323" s="7"/>
    </row>
    <row r="324" spans="1:3" ht="13.8" x14ac:dyDescent="0.25">
      <c r="A324" s="7"/>
      <c r="B324" s="7"/>
      <c r="C324" s="7"/>
    </row>
    <row r="325" spans="1:3" ht="13.8" x14ac:dyDescent="0.25">
      <c r="A325" s="7"/>
      <c r="B325" s="7"/>
      <c r="C325" s="7"/>
    </row>
    <row r="326" spans="1:3" ht="13.8" x14ac:dyDescent="0.25">
      <c r="A326" s="7"/>
      <c r="B326" s="7"/>
      <c r="C326" s="7"/>
    </row>
    <row r="327" spans="1:3" ht="13.8" x14ac:dyDescent="0.25">
      <c r="A327" s="7"/>
      <c r="B327" s="7"/>
      <c r="C327" s="7"/>
    </row>
    <row r="328" spans="1:3" ht="13.8" x14ac:dyDescent="0.25">
      <c r="A328" s="7"/>
      <c r="B328" s="7"/>
      <c r="C328" s="7"/>
    </row>
    <row r="329" spans="1:3" ht="13.8" x14ac:dyDescent="0.25">
      <c r="A329" s="7"/>
      <c r="B329" s="7"/>
      <c r="C329" s="7"/>
    </row>
    <row r="330" spans="1:3" ht="13.8" x14ac:dyDescent="0.25">
      <c r="A330" s="7"/>
      <c r="B330" s="7"/>
      <c r="C330" s="7"/>
    </row>
    <row r="331" spans="1:3" ht="13.8" x14ac:dyDescent="0.25">
      <c r="A331" s="7"/>
      <c r="B331" s="7"/>
      <c r="C331" s="7"/>
    </row>
    <row r="332" spans="1:3" ht="13.8" x14ac:dyDescent="0.25">
      <c r="A332" s="7"/>
      <c r="B332" s="7"/>
      <c r="C332" s="7"/>
    </row>
    <row r="333" spans="1:3" ht="13.8" x14ac:dyDescent="0.25">
      <c r="A333" s="7"/>
      <c r="B333" s="7"/>
      <c r="C333" s="7"/>
    </row>
    <row r="334" spans="1:3" ht="13.8" x14ac:dyDescent="0.25">
      <c r="A334" s="7"/>
      <c r="B334" s="7"/>
      <c r="C334" s="7"/>
    </row>
    <row r="335" spans="1:3" ht="13.8" x14ac:dyDescent="0.25">
      <c r="A335" s="7"/>
      <c r="B335" s="7"/>
      <c r="C335" s="7"/>
    </row>
    <row r="336" spans="1:3" ht="13.8" x14ac:dyDescent="0.25">
      <c r="A336" s="7"/>
      <c r="B336" s="7"/>
      <c r="C336" s="7"/>
    </row>
    <row r="337" spans="1:3" ht="13.8" x14ac:dyDescent="0.25">
      <c r="A337" s="7"/>
      <c r="B337" s="7"/>
      <c r="C337" s="7"/>
    </row>
    <row r="338" spans="1:3" ht="13.8" x14ac:dyDescent="0.25">
      <c r="A338" s="7"/>
      <c r="B338" s="7"/>
      <c r="C338" s="7"/>
    </row>
    <row r="339" spans="1:3" ht="13.8" x14ac:dyDescent="0.25">
      <c r="A339" s="7"/>
      <c r="B339" s="7"/>
      <c r="C339" s="7"/>
    </row>
    <row r="340" spans="1:3" ht="13.8" x14ac:dyDescent="0.25">
      <c r="A340" s="7"/>
      <c r="B340" s="7"/>
      <c r="C340" s="7"/>
    </row>
    <row r="341" spans="1:3" ht="13.8" x14ac:dyDescent="0.25">
      <c r="A341" s="7"/>
      <c r="B341" s="7"/>
      <c r="C341" s="7"/>
    </row>
    <row r="342" spans="1:3" ht="13.8" x14ac:dyDescent="0.25">
      <c r="A342" s="7"/>
      <c r="B342" s="7"/>
      <c r="C342" s="7"/>
    </row>
    <row r="343" spans="1:3" ht="13.8" x14ac:dyDescent="0.25">
      <c r="A343" s="7"/>
      <c r="B343" s="7"/>
      <c r="C343" s="7"/>
    </row>
    <row r="344" spans="1:3" ht="13.8" x14ac:dyDescent="0.25">
      <c r="A344" s="7"/>
      <c r="B344" s="7"/>
      <c r="C344" s="7"/>
    </row>
    <row r="345" spans="1:3" ht="13.8" x14ac:dyDescent="0.25">
      <c r="A345" s="7"/>
      <c r="B345" s="7"/>
      <c r="C345" s="7"/>
    </row>
    <row r="346" spans="1:3" ht="13.8" x14ac:dyDescent="0.25">
      <c r="A346" s="7"/>
      <c r="B346" s="7"/>
      <c r="C346" s="7"/>
    </row>
    <row r="347" spans="1:3" ht="13.8" x14ac:dyDescent="0.25">
      <c r="A347" s="7"/>
      <c r="B347" s="7"/>
      <c r="C347" s="7"/>
    </row>
    <row r="348" spans="1:3" ht="13.8" x14ac:dyDescent="0.25">
      <c r="A348" s="7"/>
      <c r="B348" s="7"/>
      <c r="C348" s="7"/>
    </row>
    <row r="349" spans="1:3" ht="13.8" x14ac:dyDescent="0.25">
      <c r="A349" s="7"/>
      <c r="B349" s="7"/>
      <c r="C349" s="7"/>
    </row>
    <row r="350" spans="1:3" ht="13.8" x14ac:dyDescent="0.25">
      <c r="A350" s="7"/>
      <c r="B350" s="7"/>
      <c r="C350" s="7"/>
    </row>
    <row r="351" spans="1:3" ht="13.8" x14ac:dyDescent="0.25">
      <c r="A351" s="7"/>
      <c r="B351" s="7"/>
      <c r="C351" s="7"/>
    </row>
    <row r="352" spans="1:3" ht="13.8" x14ac:dyDescent="0.25">
      <c r="A352" s="7"/>
      <c r="B352" s="7"/>
      <c r="C352" s="7"/>
    </row>
    <row r="353" spans="1:3" ht="13.8" x14ac:dyDescent="0.25">
      <c r="A353" s="7"/>
      <c r="B353" s="7"/>
      <c r="C353" s="7"/>
    </row>
    <row r="354" spans="1:3" ht="13.8" x14ac:dyDescent="0.25">
      <c r="A354" s="7"/>
      <c r="B354" s="7"/>
      <c r="C354" s="7"/>
    </row>
    <row r="355" spans="1:3" ht="13.8" x14ac:dyDescent="0.25">
      <c r="A355" s="7"/>
      <c r="B355" s="7"/>
      <c r="C355" s="7"/>
    </row>
    <row r="356" spans="1:3" ht="13.8" x14ac:dyDescent="0.25">
      <c r="A356" s="7"/>
      <c r="B356" s="7"/>
      <c r="C356" s="7"/>
    </row>
    <row r="357" spans="1:3" ht="13.8" x14ac:dyDescent="0.25">
      <c r="A357" s="7"/>
      <c r="B357" s="7"/>
      <c r="C357" s="7"/>
    </row>
    <row r="358" spans="1:3" ht="13.8" x14ac:dyDescent="0.25">
      <c r="A358" s="7"/>
      <c r="B358" s="7"/>
      <c r="C358" s="7"/>
    </row>
    <row r="359" spans="1:3" ht="13.8" x14ac:dyDescent="0.25">
      <c r="A359" s="7"/>
      <c r="B359" s="7"/>
      <c r="C359" s="7"/>
    </row>
    <row r="360" spans="1:3" ht="13.8" x14ac:dyDescent="0.25">
      <c r="A360" s="7"/>
      <c r="B360" s="7"/>
      <c r="C360" s="7"/>
    </row>
    <row r="361" spans="1:3" ht="13.8" x14ac:dyDescent="0.25">
      <c r="A361" s="7"/>
      <c r="B361" s="7"/>
      <c r="C361" s="7"/>
    </row>
    <row r="362" spans="1:3" ht="13.8" x14ac:dyDescent="0.25">
      <c r="A362" s="7"/>
      <c r="B362" s="7"/>
      <c r="C362" s="7"/>
    </row>
    <row r="363" spans="1:3" ht="13.8" x14ac:dyDescent="0.25">
      <c r="A363" s="7"/>
      <c r="B363" s="7"/>
      <c r="C363" s="7"/>
    </row>
    <row r="364" spans="1:3" ht="13.8" x14ac:dyDescent="0.25">
      <c r="A364" s="7"/>
      <c r="B364" s="7"/>
      <c r="C364" s="7"/>
    </row>
    <row r="365" spans="1:3" ht="13.8" x14ac:dyDescent="0.25">
      <c r="A365" s="7"/>
      <c r="B365" s="7"/>
      <c r="C365" s="7"/>
    </row>
    <row r="366" spans="1:3" ht="13.8" x14ac:dyDescent="0.25">
      <c r="A366" s="7"/>
      <c r="B366" s="7"/>
      <c r="C366" s="7"/>
    </row>
    <row r="367" spans="1:3" ht="13.8" x14ac:dyDescent="0.25">
      <c r="A367" s="7"/>
      <c r="B367" s="7"/>
      <c r="C367" s="7"/>
    </row>
    <row r="368" spans="1:3" ht="13.8" x14ac:dyDescent="0.25">
      <c r="A368" s="7"/>
      <c r="B368" s="7"/>
      <c r="C368" s="7"/>
    </row>
    <row r="369" spans="1:3" ht="13.8" x14ac:dyDescent="0.25">
      <c r="A369" s="7"/>
      <c r="B369" s="7"/>
      <c r="C369" s="7"/>
    </row>
    <row r="370" spans="1:3" ht="13.8" x14ac:dyDescent="0.25">
      <c r="A370" s="7"/>
      <c r="B370" s="7"/>
      <c r="C370" s="7"/>
    </row>
    <row r="371" spans="1:3" ht="13.8" x14ac:dyDescent="0.25">
      <c r="A371" s="7"/>
      <c r="B371" s="7"/>
      <c r="C371" s="7"/>
    </row>
    <row r="372" spans="1:3" ht="13.8" x14ac:dyDescent="0.25">
      <c r="A372" s="7"/>
      <c r="B372" s="7"/>
      <c r="C372" s="7"/>
    </row>
    <row r="373" spans="1:3" ht="13.8" x14ac:dyDescent="0.25">
      <c r="A373" s="7"/>
      <c r="B373" s="7"/>
      <c r="C373" s="7"/>
    </row>
    <row r="374" spans="1:3" ht="13.8" x14ac:dyDescent="0.25">
      <c r="A374" s="7"/>
      <c r="B374" s="7"/>
      <c r="C374" s="7"/>
    </row>
    <row r="375" spans="1:3" ht="13.8" x14ac:dyDescent="0.25">
      <c r="A375" s="7"/>
      <c r="B375" s="7"/>
      <c r="C375" s="7"/>
    </row>
    <row r="376" spans="1:3" ht="13.8" x14ac:dyDescent="0.25">
      <c r="A376" s="7"/>
      <c r="B376" s="7"/>
      <c r="C376" s="7"/>
    </row>
    <row r="377" spans="1:3" ht="13.8" x14ac:dyDescent="0.25">
      <c r="A377" s="7"/>
      <c r="B377" s="7"/>
      <c r="C377" s="7"/>
    </row>
    <row r="378" spans="1:3" ht="13.8" x14ac:dyDescent="0.25">
      <c r="A378" s="7"/>
      <c r="B378" s="7"/>
      <c r="C378" s="7"/>
    </row>
    <row r="379" spans="1:3" ht="13.8" x14ac:dyDescent="0.25">
      <c r="A379" s="7"/>
      <c r="B379" s="7"/>
      <c r="C379" s="7"/>
    </row>
    <row r="380" spans="1:3" ht="13.8" x14ac:dyDescent="0.25">
      <c r="A380" s="7"/>
      <c r="B380" s="7"/>
      <c r="C380" s="7"/>
    </row>
    <row r="381" spans="1:3" ht="13.8" x14ac:dyDescent="0.25">
      <c r="A381" s="7"/>
      <c r="B381" s="7"/>
      <c r="C381" s="7"/>
    </row>
    <row r="382" spans="1:3" ht="13.8" x14ac:dyDescent="0.25">
      <c r="A382" s="7"/>
      <c r="B382" s="7"/>
      <c r="C382" s="7"/>
    </row>
    <row r="383" spans="1:3" ht="13.8" x14ac:dyDescent="0.25">
      <c r="A383" s="7"/>
      <c r="B383" s="7"/>
      <c r="C383" s="7"/>
    </row>
    <row r="384" spans="1:3" ht="13.8" x14ac:dyDescent="0.25">
      <c r="A384" s="7"/>
      <c r="B384" s="7"/>
      <c r="C384" s="7"/>
    </row>
    <row r="385" spans="1:3" ht="13.8" x14ac:dyDescent="0.25">
      <c r="A385" s="7"/>
      <c r="B385" s="7"/>
      <c r="C385" s="7"/>
    </row>
    <row r="386" spans="1:3" ht="13.8" x14ac:dyDescent="0.25">
      <c r="A386" s="7"/>
      <c r="B386" s="7"/>
      <c r="C386" s="7"/>
    </row>
    <row r="387" spans="1:3" ht="13.8" x14ac:dyDescent="0.25">
      <c r="A387" s="7"/>
      <c r="B387" s="7"/>
      <c r="C387" s="7"/>
    </row>
    <row r="388" spans="1:3" ht="13.8" x14ac:dyDescent="0.25">
      <c r="A388" s="7"/>
      <c r="B388" s="7"/>
      <c r="C388" s="7"/>
    </row>
    <row r="389" spans="1:3" ht="13.8" x14ac:dyDescent="0.25">
      <c r="A389" s="7"/>
      <c r="B389" s="7"/>
      <c r="C389" s="7"/>
    </row>
    <row r="390" spans="1:3" ht="13.8" x14ac:dyDescent="0.25">
      <c r="A390" s="7"/>
      <c r="B390" s="7"/>
      <c r="C390" s="7"/>
    </row>
    <row r="391" spans="1:3" ht="13.8" x14ac:dyDescent="0.25">
      <c r="A391" s="7"/>
      <c r="B391" s="7"/>
      <c r="C391" s="7"/>
    </row>
    <row r="392" spans="1:3" ht="13.8" x14ac:dyDescent="0.25">
      <c r="A392" s="7"/>
      <c r="B392" s="7"/>
      <c r="C392" s="7"/>
    </row>
    <row r="393" spans="1:3" ht="13.8" x14ac:dyDescent="0.25">
      <c r="A393" s="7"/>
      <c r="B393" s="7"/>
      <c r="C393" s="7"/>
    </row>
    <row r="394" spans="1:3" ht="13.8" x14ac:dyDescent="0.25">
      <c r="A394" s="7"/>
      <c r="B394" s="7"/>
      <c r="C394" s="7"/>
    </row>
    <row r="395" spans="1:3" ht="13.8" x14ac:dyDescent="0.25">
      <c r="A395" s="7"/>
      <c r="B395" s="7"/>
      <c r="C395" s="7"/>
    </row>
    <row r="396" spans="1:3" ht="13.8" x14ac:dyDescent="0.25">
      <c r="A396" s="7"/>
      <c r="B396" s="7"/>
      <c r="C396" s="7"/>
    </row>
    <row r="397" spans="1:3" ht="13.8" x14ac:dyDescent="0.25">
      <c r="A397" s="7"/>
      <c r="B397" s="7"/>
      <c r="C397" s="7"/>
    </row>
    <row r="398" spans="1:3" ht="13.8" x14ac:dyDescent="0.25">
      <c r="A398" s="7"/>
      <c r="B398" s="7"/>
      <c r="C398" s="7"/>
    </row>
    <row r="399" spans="1:3" ht="13.8" x14ac:dyDescent="0.25">
      <c r="A399" s="7"/>
      <c r="B399" s="7"/>
      <c r="C399" s="7"/>
    </row>
    <row r="400" spans="1:3" ht="13.8" x14ac:dyDescent="0.25">
      <c r="A400" s="7"/>
      <c r="B400" s="7"/>
      <c r="C400" s="7"/>
    </row>
    <row r="401" spans="1:3" ht="13.8" x14ac:dyDescent="0.25">
      <c r="A401" s="7"/>
      <c r="B401" s="7"/>
      <c r="C401" s="7"/>
    </row>
    <row r="402" spans="1:3" ht="13.8" x14ac:dyDescent="0.25">
      <c r="A402" s="7"/>
      <c r="B402" s="7"/>
      <c r="C402" s="7"/>
    </row>
    <row r="403" spans="1:3" ht="13.8" x14ac:dyDescent="0.25">
      <c r="A403" s="7"/>
      <c r="B403" s="7"/>
      <c r="C403" s="7"/>
    </row>
    <row r="404" spans="1:3" ht="13.8" x14ac:dyDescent="0.25">
      <c r="A404" s="7"/>
      <c r="B404" s="7"/>
      <c r="C404" s="7"/>
    </row>
    <row r="405" spans="1:3" ht="13.8" x14ac:dyDescent="0.25">
      <c r="A405" s="7"/>
      <c r="B405" s="7"/>
      <c r="C405" s="7"/>
    </row>
    <row r="406" spans="1:3" ht="13.8" x14ac:dyDescent="0.25">
      <c r="A406" s="7"/>
      <c r="B406" s="7"/>
      <c r="C406" s="7"/>
    </row>
    <row r="407" spans="1:3" ht="13.8" x14ac:dyDescent="0.25">
      <c r="A407" s="7"/>
      <c r="B407" s="7"/>
      <c r="C407" s="7"/>
    </row>
    <row r="408" spans="1:3" ht="13.8" x14ac:dyDescent="0.25">
      <c r="A408" s="7"/>
      <c r="B408" s="7"/>
      <c r="C408" s="7"/>
    </row>
    <row r="409" spans="1:3" ht="13.8" x14ac:dyDescent="0.25">
      <c r="A409" s="7"/>
      <c r="B409" s="7"/>
      <c r="C409" s="7"/>
    </row>
    <row r="410" spans="1:3" ht="13.8" x14ac:dyDescent="0.25">
      <c r="A410" s="7"/>
      <c r="B410" s="7"/>
      <c r="C410" s="7"/>
    </row>
    <row r="411" spans="1:3" ht="13.8" x14ac:dyDescent="0.25">
      <c r="A411" s="7"/>
      <c r="B411" s="7"/>
      <c r="C411" s="7"/>
    </row>
    <row r="412" spans="1:3" ht="13.8" x14ac:dyDescent="0.25">
      <c r="A412" s="7"/>
      <c r="B412" s="7"/>
      <c r="C412" s="7"/>
    </row>
    <row r="413" spans="1:3" ht="13.8" x14ac:dyDescent="0.25">
      <c r="A413" s="7"/>
      <c r="B413" s="7"/>
      <c r="C413" s="7"/>
    </row>
    <row r="414" spans="1:3" ht="13.8" x14ac:dyDescent="0.25">
      <c r="A414" s="7"/>
      <c r="B414" s="7"/>
      <c r="C414" s="7"/>
    </row>
    <row r="415" spans="1:3" ht="13.8" x14ac:dyDescent="0.25">
      <c r="A415" s="7"/>
      <c r="B415" s="7"/>
      <c r="C415" s="7"/>
    </row>
    <row r="416" spans="1:3" ht="13.8" x14ac:dyDescent="0.25">
      <c r="A416" s="7"/>
      <c r="B416" s="7"/>
      <c r="C416" s="7"/>
    </row>
    <row r="417" spans="1:3" ht="13.8" x14ac:dyDescent="0.25">
      <c r="A417" s="7"/>
      <c r="B417" s="7"/>
      <c r="C417" s="7"/>
    </row>
    <row r="418" spans="1:3" ht="13.8" x14ac:dyDescent="0.25">
      <c r="A418" s="7"/>
      <c r="B418" s="7"/>
      <c r="C418" s="7"/>
    </row>
    <row r="419" spans="1:3" ht="13.8" x14ac:dyDescent="0.25">
      <c r="A419" s="7"/>
      <c r="B419" s="7"/>
      <c r="C419" s="7"/>
    </row>
    <row r="420" spans="1:3" ht="13.8" x14ac:dyDescent="0.25">
      <c r="A420" s="7"/>
      <c r="B420" s="7"/>
      <c r="C420" s="7"/>
    </row>
    <row r="421" spans="1:3" ht="13.8" x14ac:dyDescent="0.25">
      <c r="A421" s="7"/>
      <c r="B421" s="7"/>
      <c r="C421" s="7"/>
    </row>
    <row r="422" spans="1:3" ht="13.8" x14ac:dyDescent="0.25">
      <c r="A422" s="7"/>
      <c r="B422" s="7"/>
      <c r="C422" s="7"/>
    </row>
    <row r="423" spans="1:3" ht="13.8" x14ac:dyDescent="0.25">
      <c r="A423" s="7"/>
      <c r="B423" s="7"/>
      <c r="C423" s="7"/>
    </row>
    <row r="424" spans="1:3" ht="13.8" x14ac:dyDescent="0.25">
      <c r="A424" s="7"/>
      <c r="B424" s="7"/>
      <c r="C424" s="7"/>
    </row>
    <row r="425" spans="1:3" ht="13.8" x14ac:dyDescent="0.25">
      <c r="A425" s="7"/>
      <c r="B425" s="7"/>
      <c r="C425" s="7"/>
    </row>
    <row r="426" spans="1:3" ht="13.8" x14ac:dyDescent="0.25">
      <c r="A426" s="7"/>
      <c r="B426" s="7"/>
      <c r="C426" s="7"/>
    </row>
    <row r="427" spans="1:3" ht="13.8" x14ac:dyDescent="0.25">
      <c r="A427" s="7"/>
      <c r="B427" s="7"/>
      <c r="C427" s="7"/>
    </row>
    <row r="428" spans="1:3" ht="13.8" x14ac:dyDescent="0.25">
      <c r="A428" s="7"/>
      <c r="B428" s="7"/>
      <c r="C428" s="7"/>
    </row>
    <row r="429" spans="1:3" ht="13.8" x14ac:dyDescent="0.25">
      <c r="A429" s="7"/>
      <c r="B429" s="7"/>
      <c r="C429" s="7"/>
    </row>
    <row r="430" spans="1:3" ht="13.8" x14ac:dyDescent="0.25">
      <c r="A430" s="7"/>
      <c r="B430" s="7"/>
      <c r="C430" s="7"/>
    </row>
    <row r="431" spans="1:3" ht="13.8" x14ac:dyDescent="0.25">
      <c r="A431" s="7"/>
      <c r="B431" s="7"/>
      <c r="C431" s="7"/>
    </row>
    <row r="432" spans="1:3" ht="13.8" x14ac:dyDescent="0.25">
      <c r="A432" s="7"/>
      <c r="B432" s="7"/>
      <c r="C432" s="7"/>
    </row>
    <row r="433" spans="1:3" ht="13.8" x14ac:dyDescent="0.25">
      <c r="A433" s="7"/>
      <c r="B433" s="7"/>
      <c r="C433" s="7"/>
    </row>
    <row r="434" spans="1:3" ht="13.8" x14ac:dyDescent="0.25">
      <c r="A434" s="7"/>
      <c r="B434" s="7"/>
      <c r="C434" s="7"/>
    </row>
    <row r="435" spans="1:3" ht="13.8" x14ac:dyDescent="0.25">
      <c r="A435" s="7"/>
      <c r="B435" s="7"/>
      <c r="C435" s="7"/>
    </row>
    <row r="436" spans="1:3" ht="13.8" x14ac:dyDescent="0.25">
      <c r="A436" s="7"/>
      <c r="B436" s="7"/>
      <c r="C436" s="7"/>
    </row>
    <row r="437" spans="1:3" ht="13.8" x14ac:dyDescent="0.25">
      <c r="A437" s="7"/>
      <c r="B437" s="7"/>
      <c r="C437" s="7"/>
    </row>
    <row r="438" spans="1:3" ht="13.8" x14ac:dyDescent="0.25">
      <c r="A438" s="7"/>
      <c r="B438" s="7"/>
      <c r="C438" s="7"/>
    </row>
    <row r="439" spans="1:3" ht="13.8" x14ac:dyDescent="0.25">
      <c r="A439" s="7"/>
      <c r="B439" s="7"/>
      <c r="C439" s="7"/>
    </row>
    <row r="440" spans="1:3" ht="13.8" x14ac:dyDescent="0.25">
      <c r="A440" s="7"/>
      <c r="B440" s="7"/>
      <c r="C440" s="7"/>
    </row>
    <row r="441" spans="1:3" ht="13.8" x14ac:dyDescent="0.25">
      <c r="A441" s="7"/>
      <c r="B441" s="7"/>
      <c r="C441" s="7"/>
    </row>
    <row r="442" spans="1:3" ht="13.8" x14ac:dyDescent="0.25">
      <c r="A442" s="7"/>
      <c r="B442" s="7"/>
      <c r="C442" s="7"/>
    </row>
    <row r="443" spans="1:3" ht="13.8" x14ac:dyDescent="0.25">
      <c r="A443" s="7"/>
      <c r="B443" s="7"/>
      <c r="C443" s="7"/>
    </row>
    <row r="444" spans="1:3" ht="13.8" x14ac:dyDescent="0.25">
      <c r="A444" s="7"/>
      <c r="B444" s="7"/>
      <c r="C444" s="7"/>
    </row>
    <row r="445" spans="1:3" ht="13.8" x14ac:dyDescent="0.25">
      <c r="A445" s="7"/>
      <c r="B445" s="7"/>
      <c r="C445" s="7"/>
    </row>
    <row r="446" spans="1:3" ht="13.8" x14ac:dyDescent="0.25">
      <c r="A446" s="7"/>
      <c r="B446" s="7"/>
      <c r="C446" s="7"/>
    </row>
    <row r="447" spans="1:3" ht="13.8" x14ac:dyDescent="0.25">
      <c r="A447" s="7"/>
      <c r="B447" s="7"/>
      <c r="C447" s="7"/>
    </row>
    <row r="448" spans="1:3" ht="13.8" x14ac:dyDescent="0.25">
      <c r="A448" s="7"/>
      <c r="B448" s="7"/>
      <c r="C448" s="7"/>
    </row>
    <row r="449" spans="1:3" ht="13.8" x14ac:dyDescent="0.25">
      <c r="A449" s="7"/>
      <c r="B449" s="7"/>
      <c r="C449" s="7"/>
    </row>
    <row r="450" spans="1:3" ht="13.8" x14ac:dyDescent="0.25">
      <c r="A450" s="7"/>
      <c r="B450" s="7"/>
      <c r="C450" s="7"/>
    </row>
    <row r="451" spans="1:3" ht="13.8" x14ac:dyDescent="0.25">
      <c r="A451" s="7"/>
      <c r="B451" s="7"/>
      <c r="C451" s="7"/>
    </row>
    <row r="452" spans="1:3" ht="13.8" x14ac:dyDescent="0.25">
      <c r="A452" s="7"/>
      <c r="B452" s="7"/>
      <c r="C452" s="7"/>
    </row>
    <row r="453" spans="1:3" ht="13.8" x14ac:dyDescent="0.25">
      <c r="A453" s="7"/>
      <c r="B453" s="7"/>
      <c r="C453" s="7"/>
    </row>
    <row r="454" spans="1:3" ht="13.8" x14ac:dyDescent="0.25">
      <c r="A454" s="7"/>
      <c r="B454" s="7"/>
      <c r="C454" s="7"/>
    </row>
    <row r="455" spans="1:3" ht="13.8" x14ac:dyDescent="0.25">
      <c r="A455" s="7"/>
      <c r="B455" s="7"/>
      <c r="C455" s="7"/>
    </row>
    <row r="456" spans="1:3" ht="13.8" x14ac:dyDescent="0.25">
      <c r="A456" s="7"/>
      <c r="B456" s="7"/>
      <c r="C456" s="7"/>
    </row>
    <row r="457" spans="1:3" ht="13.8" x14ac:dyDescent="0.25">
      <c r="A457" s="7"/>
      <c r="B457" s="7"/>
      <c r="C457" s="7"/>
    </row>
    <row r="458" spans="1:3" ht="13.8" x14ac:dyDescent="0.25">
      <c r="A458" s="7"/>
      <c r="B458" s="7"/>
      <c r="C458" s="7"/>
    </row>
    <row r="459" spans="1:3" ht="13.8" x14ac:dyDescent="0.25">
      <c r="A459" s="7"/>
      <c r="B459" s="7"/>
      <c r="C459" s="7"/>
    </row>
    <row r="460" spans="1:3" ht="13.8" x14ac:dyDescent="0.25">
      <c r="A460" s="7"/>
      <c r="B460" s="7"/>
      <c r="C460" s="7"/>
    </row>
    <row r="461" spans="1:3" ht="13.8" x14ac:dyDescent="0.25">
      <c r="A461" s="7"/>
      <c r="B461" s="7"/>
      <c r="C461" s="7"/>
    </row>
    <row r="462" spans="1:3" ht="13.8" x14ac:dyDescent="0.25">
      <c r="A462" s="7"/>
      <c r="B462" s="7"/>
      <c r="C462" s="7"/>
    </row>
    <row r="463" spans="1:3" ht="13.8" x14ac:dyDescent="0.25">
      <c r="A463" s="7"/>
      <c r="B463" s="7"/>
      <c r="C463" s="7"/>
    </row>
    <row r="464" spans="1:3" ht="13.8" x14ac:dyDescent="0.25">
      <c r="A464" s="7"/>
      <c r="B464" s="7"/>
      <c r="C464" s="7"/>
    </row>
    <row r="465" spans="1:3" ht="13.8" x14ac:dyDescent="0.25">
      <c r="A465" s="7"/>
      <c r="B465" s="7"/>
      <c r="C465" s="7"/>
    </row>
    <row r="466" spans="1:3" ht="13.8" x14ac:dyDescent="0.25">
      <c r="A466" s="7"/>
      <c r="B466" s="7"/>
      <c r="C466" s="7"/>
    </row>
    <row r="467" spans="1:3" ht="13.8" x14ac:dyDescent="0.25">
      <c r="A467" s="7"/>
      <c r="B467" s="7"/>
      <c r="C467" s="7"/>
    </row>
    <row r="468" spans="1:3" ht="13.8" x14ac:dyDescent="0.25">
      <c r="A468" s="7"/>
      <c r="B468" s="7"/>
      <c r="C468" s="7"/>
    </row>
    <row r="469" spans="1:3" ht="13.8" x14ac:dyDescent="0.25">
      <c r="A469" s="7"/>
      <c r="B469" s="7"/>
      <c r="C469" s="7"/>
    </row>
    <row r="470" spans="1:3" ht="13.8" x14ac:dyDescent="0.25">
      <c r="A470" s="7"/>
      <c r="B470" s="7"/>
      <c r="C470" s="7"/>
    </row>
    <row r="471" spans="1:3" ht="13.8" x14ac:dyDescent="0.25">
      <c r="A471" s="7"/>
      <c r="B471" s="7"/>
      <c r="C471" s="7"/>
    </row>
    <row r="472" spans="1:3" ht="13.8" x14ac:dyDescent="0.25">
      <c r="A472" s="7"/>
      <c r="B472" s="7"/>
      <c r="C472" s="7"/>
    </row>
    <row r="473" spans="1:3" ht="13.8" x14ac:dyDescent="0.25">
      <c r="A473" s="7"/>
      <c r="B473" s="7"/>
      <c r="C473" s="7"/>
    </row>
    <row r="474" spans="1:3" ht="13.8" x14ac:dyDescent="0.25">
      <c r="A474" s="7"/>
      <c r="B474" s="7"/>
      <c r="C474" s="7"/>
    </row>
    <row r="475" spans="1:3" ht="13.8" x14ac:dyDescent="0.25">
      <c r="A475" s="7"/>
      <c r="B475" s="7"/>
      <c r="C475" s="7"/>
    </row>
    <row r="476" spans="1:3" ht="13.8" x14ac:dyDescent="0.25">
      <c r="A476" s="7"/>
      <c r="B476" s="7"/>
      <c r="C476" s="7"/>
    </row>
    <row r="477" spans="1:3" ht="13.8" x14ac:dyDescent="0.25">
      <c r="A477" s="7"/>
      <c r="B477" s="7"/>
      <c r="C477" s="7"/>
    </row>
    <row r="478" spans="1:3" ht="13.8" x14ac:dyDescent="0.25">
      <c r="A478" s="7"/>
      <c r="B478" s="7"/>
      <c r="C478" s="7"/>
    </row>
    <row r="479" spans="1:3" ht="13.8" x14ac:dyDescent="0.25">
      <c r="A479" s="7"/>
      <c r="B479" s="7"/>
      <c r="C479" s="7"/>
    </row>
    <row r="480" spans="1:3" ht="13.8" x14ac:dyDescent="0.25">
      <c r="A480" s="7"/>
      <c r="B480" s="7"/>
      <c r="C480" s="7"/>
    </row>
    <row r="481" spans="1:3" ht="13.8" x14ac:dyDescent="0.25">
      <c r="A481" s="7"/>
      <c r="B481" s="7"/>
      <c r="C481" s="7"/>
    </row>
    <row r="482" spans="1:3" ht="13.8" x14ac:dyDescent="0.25">
      <c r="A482" s="7"/>
      <c r="B482" s="7"/>
      <c r="C482" s="7"/>
    </row>
    <row r="483" spans="1:3" ht="13.8" x14ac:dyDescent="0.25">
      <c r="A483" s="7"/>
      <c r="B483" s="7"/>
      <c r="C483" s="7"/>
    </row>
    <row r="484" spans="1:3" ht="13.8" x14ac:dyDescent="0.25">
      <c r="A484" s="7"/>
      <c r="B484" s="7"/>
      <c r="C484" s="7"/>
    </row>
    <row r="485" spans="1:3" ht="13.8" x14ac:dyDescent="0.25">
      <c r="A485" s="7"/>
      <c r="B485" s="7"/>
      <c r="C485" s="7"/>
    </row>
    <row r="486" spans="1:3" ht="13.8" x14ac:dyDescent="0.25">
      <c r="A486" s="7"/>
      <c r="B486" s="7"/>
      <c r="C486" s="7"/>
    </row>
    <row r="487" spans="1:3" ht="13.8" x14ac:dyDescent="0.25">
      <c r="A487" s="7"/>
      <c r="B487" s="7"/>
      <c r="C487" s="7"/>
    </row>
    <row r="488" spans="1:3" ht="13.8" x14ac:dyDescent="0.25">
      <c r="A488" s="7"/>
      <c r="B488" s="7"/>
      <c r="C488" s="7"/>
    </row>
    <row r="489" spans="1:3" ht="13.8" x14ac:dyDescent="0.25">
      <c r="A489" s="7"/>
      <c r="B489" s="7"/>
      <c r="C489" s="7"/>
    </row>
    <row r="490" spans="1:3" ht="13.8" x14ac:dyDescent="0.25">
      <c r="A490" s="7"/>
      <c r="B490" s="7"/>
      <c r="C490" s="7"/>
    </row>
    <row r="491" spans="1:3" ht="13.8" x14ac:dyDescent="0.25">
      <c r="A491" s="7"/>
      <c r="B491" s="7"/>
      <c r="C491" s="7"/>
    </row>
    <row r="492" spans="1:3" ht="13.8" x14ac:dyDescent="0.25">
      <c r="A492" s="7"/>
      <c r="B492" s="7"/>
      <c r="C492" s="7"/>
    </row>
    <row r="493" spans="1:3" ht="13.8" x14ac:dyDescent="0.25">
      <c r="A493" s="7"/>
      <c r="B493" s="7"/>
      <c r="C493" s="7"/>
    </row>
    <row r="494" spans="1:3" ht="13.8" x14ac:dyDescent="0.25">
      <c r="A494" s="7"/>
      <c r="B494" s="7"/>
      <c r="C494" s="7"/>
    </row>
    <row r="495" spans="1:3" ht="13.8" x14ac:dyDescent="0.25">
      <c r="A495" s="7"/>
      <c r="B495" s="7"/>
      <c r="C495" s="7"/>
    </row>
    <row r="496" spans="1:3" ht="13.8" x14ac:dyDescent="0.25">
      <c r="A496" s="7"/>
      <c r="B496" s="7"/>
      <c r="C496" s="7"/>
    </row>
    <row r="497" spans="1:3" ht="13.8" x14ac:dyDescent="0.25">
      <c r="A497" s="7"/>
      <c r="B497" s="7"/>
      <c r="C497" s="7"/>
    </row>
    <row r="498" spans="1:3" ht="13.8" x14ac:dyDescent="0.25">
      <c r="A498" s="7"/>
      <c r="B498" s="7"/>
      <c r="C498" s="7"/>
    </row>
    <row r="499" spans="1:3" ht="13.8" x14ac:dyDescent="0.25">
      <c r="A499" s="7"/>
      <c r="B499" s="7"/>
      <c r="C499" s="7"/>
    </row>
    <row r="500" spans="1:3" ht="13.8" x14ac:dyDescent="0.25">
      <c r="A500" s="7"/>
      <c r="B500" s="7"/>
      <c r="C500" s="7"/>
    </row>
    <row r="501" spans="1:3" ht="13.8" x14ac:dyDescent="0.25">
      <c r="A501" s="7"/>
      <c r="B501" s="7"/>
      <c r="C501" s="7"/>
    </row>
    <row r="502" spans="1:3" ht="13.8" x14ac:dyDescent="0.25">
      <c r="A502" s="7"/>
      <c r="B502" s="7"/>
      <c r="C502" s="7"/>
    </row>
    <row r="503" spans="1:3" ht="13.8" x14ac:dyDescent="0.25">
      <c r="A503" s="7"/>
      <c r="B503" s="7"/>
      <c r="C503" s="7"/>
    </row>
    <row r="504" spans="1:3" ht="13.8" x14ac:dyDescent="0.25">
      <c r="A504" s="7"/>
      <c r="B504" s="7"/>
      <c r="C504" s="7"/>
    </row>
    <row r="505" spans="1:3" ht="13.8" x14ac:dyDescent="0.25">
      <c r="A505" s="7"/>
      <c r="B505" s="7"/>
      <c r="C505" s="7"/>
    </row>
    <row r="506" spans="1:3" ht="13.8" x14ac:dyDescent="0.25">
      <c r="A506" s="7"/>
      <c r="B506" s="7"/>
      <c r="C506" s="7"/>
    </row>
    <row r="507" spans="1:3" ht="13.8" x14ac:dyDescent="0.25">
      <c r="A507" s="7"/>
      <c r="B507" s="7"/>
      <c r="C507" s="7"/>
    </row>
    <row r="508" spans="1:3" ht="13.8" x14ac:dyDescent="0.25">
      <c r="A508" s="7"/>
      <c r="B508" s="7"/>
      <c r="C508" s="7"/>
    </row>
    <row r="509" spans="1:3" ht="13.8" x14ac:dyDescent="0.25">
      <c r="A509" s="7"/>
      <c r="B509" s="7"/>
      <c r="C509" s="7"/>
    </row>
    <row r="510" spans="1:3" ht="13.8" x14ac:dyDescent="0.25">
      <c r="A510" s="7"/>
      <c r="B510" s="7"/>
      <c r="C510" s="7"/>
    </row>
    <row r="511" spans="1:3" ht="13.8" x14ac:dyDescent="0.25">
      <c r="A511" s="7"/>
      <c r="B511" s="7"/>
      <c r="C511" s="7"/>
    </row>
    <row r="512" spans="1:3" ht="13.8" x14ac:dyDescent="0.25">
      <c r="A512" s="7"/>
      <c r="B512" s="7"/>
      <c r="C512" s="7"/>
    </row>
    <row r="513" spans="1:3" ht="13.8" x14ac:dyDescent="0.25">
      <c r="A513" s="7"/>
      <c r="B513" s="7"/>
      <c r="C513" s="7"/>
    </row>
    <row r="514" spans="1:3" ht="13.8" x14ac:dyDescent="0.25">
      <c r="A514" s="7"/>
      <c r="B514" s="7"/>
      <c r="C514" s="7"/>
    </row>
    <row r="515" spans="1:3" ht="13.8" x14ac:dyDescent="0.25">
      <c r="A515" s="7"/>
      <c r="B515" s="7"/>
      <c r="C515" s="7"/>
    </row>
    <row r="516" spans="1:3" ht="13.8" x14ac:dyDescent="0.25">
      <c r="A516" s="7"/>
      <c r="B516" s="7"/>
      <c r="C516" s="7"/>
    </row>
    <row r="517" spans="1:3" ht="13.8" x14ac:dyDescent="0.25">
      <c r="A517" s="7"/>
      <c r="B517" s="7"/>
      <c r="C517" s="7"/>
    </row>
    <row r="518" spans="1:3" ht="13.8" x14ac:dyDescent="0.25">
      <c r="A518" s="7"/>
      <c r="B518" s="7"/>
      <c r="C518" s="7"/>
    </row>
    <row r="519" spans="1:3" ht="13.8" x14ac:dyDescent="0.25">
      <c r="A519" s="7"/>
      <c r="B519" s="7"/>
      <c r="C519" s="7"/>
    </row>
    <row r="520" spans="1:3" ht="13.8" x14ac:dyDescent="0.25">
      <c r="A520" s="7"/>
      <c r="B520" s="7"/>
      <c r="C520" s="7"/>
    </row>
    <row r="521" spans="1:3" ht="13.8" x14ac:dyDescent="0.25">
      <c r="A521" s="7"/>
      <c r="B521" s="7"/>
      <c r="C521" s="7"/>
    </row>
    <row r="522" spans="1:3" ht="13.8" x14ac:dyDescent="0.25">
      <c r="A522" s="7"/>
      <c r="B522" s="7"/>
      <c r="C522" s="7"/>
    </row>
    <row r="523" spans="1:3" ht="13.8" x14ac:dyDescent="0.25">
      <c r="A523" s="7"/>
      <c r="B523" s="7"/>
      <c r="C523" s="7"/>
    </row>
    <row r="524" spans="1:3" ht="13.8" x14ac:dyDescent="0.25">
      <c r="A524" s="7"/>
      <c r="B524" s="7"/>
      <c r="C524" s="7"/>
    </row>
    <row r="525" spans="1:3" ht="13.8" x14ac:dyDescent="0.25">
      <c r="A525" s="7"/>
      <c r="B525" s="7"/>
      <c r="C525" s="7"/>
    </row>
    <row r="526" spans="1:3" ht="13.8" x14ac:dyDescent="0.25">
      <c r="A526" s="7"/>
      <c r="B526" s="7"/>
      <c r="C526" s="7"/>
    </row>
    <row r="527" spans="1:3" ht="13.8" x14ac:dyDescent="0.25">
      <c r="A527" s="7"/>
      <c r="B527" s="7"/>
      <c r="C527" s="7"/>
    </row>
    <row r="528" spans="1:3" ht="13.8" x14ac:dyDescent="0.25">
      <c r="A528" s="7"/>
      <c r="B528" s="7"/>
      <c r="C528" s="7"/>
    </row>
    <row r="529" spans="1:3" ht="13.8" x14ac:dyDescent="0.25">
      <c r="A529" s="7"/>
      <c r="B529" s="7"/>
      <c r="C529" s="7"/>
    </row>
    <row r="530" spans="1:3" ht="13.8" x14ac:dyDescent="0.25">
      <c r="A530" s="7"/>
      <c r="B530" s="7"/>
      <c r="C530" s="7"/>
    </row>
    <row r="531" spans="1:3" ht="13.8" x14ac:dyDescent="0.25">
      <c r="A531" s="7"/>
      <c r="B531" s="7"/>
      <c r="C531" s="7"/>
    </row>
    <row r="532" spans="1:3" ht="13.8" x14ac:dyDescent="0.25">
      <c r="A532" s="7"/>
      <c r="B532" s="7"/>
      <c r="C532" s="7"/>
    </row>
    <row r="533" spans="1:3" ht="13.8" x14ac:dyDescent="0.25">
      <c r="A533" s="7"/>
      <c r="B533" s="7"/>
      <c r="C533" s="7"/>
    </row>
    <row r="534" spans="1:3" ht="13.8" x14ac:dyDescent="0.25">
      <c r="A534" s="7"/>
      <c r="B534" s="7"/>
      <c r="C534" s="7"/>
    </row>
    <row r="535" spans="1:3" ht="13.8" x14ac:dyDescent="0.25">
      <c r="A535" s="7"/>
      <c r="B535" s="7"/>
      <c r="C535" s="7"/>
    </row>
    <row r="536" spans="1:3" ht="13.8" x14ac:dyDescent="0.25">
      <c r="A536" s="7"/>
      <c r="B536" s="7"/>
      <c r="C536" s="7"/>
    </row>
    <row r="537" spans="1:3" ht="13.8" x14ac:dyDescent="0.25">
      <c r="A537" s="7"/>
      <c r="B537" s="7"/>
      <c r="C537" s="7"/>
    </row>
    <row r="538" spans="1:3" ht="13.8" x14ac:dyDescent="0.25">
      <c r="A538" s="7"/>
      <c r="B538" s="7"/>
      <c r="C538" s="7"/>
    </row>
    <row r="539" spans="1:3" ht="13.8" x14ac:dyDescent="0.25">
      <c r="A539" s="7"/>
      <c r="B539" s="7"/>
      <c r="C539" s="7"/>
    </row>
    <row r="540" spans="1:3" ht="13.8" x14ac:dyDescent="0.25">
      <c r="A540" s="7"/>
      <c r="B540" s="7"/>
      <c r="C540" s="7"/>
    </row>
    <row r="541" spans="1:3" ht="13.8" x14ac:dyDescent="0.25">
      <c r="A541" s="7"/>
      <c r="B541" s="7"/>
      <c r="C541" s="7"/>
    </row>
    <row r="542" spans="1:3" ht="13.8" x14ac:dyDescent="0.25">
      <c r="A542" s="7"/>
      <c r="B542" s="7"/>
      <c r="C542" s="7"/>
    </row>
    <row r="543" spans="1:3" ht="13.8" x14ac:dyDescent="0.25">
      <c r="A543" s="7"/>
      <c r="B543" s="7"/>
      <c r="C543" s="7"/>
    </row>
    <row r="544" spans="1:3" ht="13.8" x14ac:dyDescent="0.25">
      <c r="A544" s="7"/>
      <c r="B544" s="7"/>
      <c r="C544" s="7"/>
    </row>
    <row r="545" spans="1:3" ht="13.8" x14ac:dyDescent="0.25">
      <c r="A545" s="7"/>
      <c r="B545" s="7"/>
      <c r="C545" s="7"/>
    </row>
    <row r="546" spans="1:3" ht="13.8" x14ac:dyDescent="0.25">
      <c r="A546" s="7"/>
      <c r="B546" s="7"/>
      <c r="C546" s="7"/>
    </row>
    <row r="547" spans="1:3" ht="13.8" x14ac:dyDescent="0.25">
      <c r="A547" s="7"/>
      <c r="B547" s="7"/>
      <c r="C547" s="7"/>
    </row>
    <row r="548" spans="1:3" ht="13.8" x14ac:dyDescent="0.25">
      <c r="A548" s="7"/>
      <c r="B548" s="7"/>
      <c r="C548" s="7"/>
    </row>
    <row r="549" spans="1:3" ht="13.8" x14ac:dyDescent="0.25">
      <c r="A549" s="7"/>
      <c r="B549" s="7"/>
      <c r="C549" s="7"/>
    </row>
    <row r="550" spans="1:3" ht="13.8" x14ac:dyDescent="0.25">
      <c r="A550" s="7"/>
      <c r="B550" s="7"/>
      <c r="C550" s="7"/>
    </row>
    <row r="551" spans="1:3" ht="13.8" x14ac:dyDescent="0.25">
      <c r="A551" s="7"/>
      <c r="B551" s="7"/>
      <c r="C551" s="7"/>
    </row>
    <row r="552" spans="1:3" ht="13.8" x14ac:dyDescent="0.25">
      <c r="A552" s="7"/>
      <c r="B552" s="7"/>
      <c r="C552" s="7"/>
    </row>
    <row r="553" spans="1:3" ht="13.8" x14ac:dyDescent="0.25">
      <c r="A553" s="7"/>
      <c r="B553" s="7"/>
      <c r="C553" s="7"/>
    </row>
    <row r="554" spans="1:3" ht="13.8" x14ac:dyDescent="0.25">
      <c r="A554" s="7"/>
      <c r="B554" s="7"/>
      <c r="C554" s="7"/>
    </row>
    <row r="555" spans="1:3" ht="13.8" x14ac:dyDescent="0.25">
      <c r="A555" s="7"/>
      <c r="B555" s="7"/>
      <c r="C555" s="7"/>
    </row>
    <row r="556" spans="1:3" ht="13.8" x14ac:dyDescent="0.25">
      <c r="A556" s="7"/>
      <c r="B556" s="7"/>
      <c r="C556" s="7"/>
    </row>
    <row r="557" spans="1:3" ht="13.8" x14ac:dyDescent="0.25">
      <c r="A557" s="7"/>
      <c r="B557" s="7"/>
      <c r="C557" s="7"/>
    </row>
    <row r="558" spans="1:3" ht="13.8" x14ac:dyDescent="0.25">
      <c r="A558" s="7"/>
      <c r="B558" s="7"/>
      <c r="C558" s="7"/>
    </row>
    <row r="559" spans="1:3" ht="13.8" x14ac:dyDescent="0.25">
      <c r="A559" s="7"/>
      <c r="B559" s="7"/>
      <c r="C559" s="7"/>
    </row>
    <row r="560" spans="1:3" ht="13.8" x14ac:dyDescent="0.25">
      <c r="A560" s="7"/>
      <c r="B560" s="7"/>
      <c r="C560" s="7"/>
    </row>
    <row r="561" spans="1:3" ht="13.8" x14ac:dyDescent="0.25">
      <c r="A561" s="7"/>
      <c r="B561" s="7"/>
      <c r="C561" s="7"/>
    </row>
    <row r="562" spans="1:3" ht="13.8" x14ac:dyDescent="0.25">
      <c r="A562" s="7"/>
      <c r="B562" s="7"/>
      <c r="C562" s="7"/>
    </row>
    <row r="563" spans="1:3" ht="13.8" x14ac:dyDescent="0.25">
      <c r="A563" s="7"/>
      <c r="B563" s="7"/>
      <c r="C563" s="7"/>
    </row>
    <row r="564" spans="1:3" ht="13.8" x14ac:dyDescent="0.25">
      <c r="A564" s="7"/>
      <c r="B564" s="7"/>
      <c r="C564" s="7"/>
    </row>
    <row r="565" spans="1:3" ht="13.8" x14ac:dyDescent="0.25">
      <c r="A565" s="7"/>
      <c r="B565" s="7"/>
      <c r="C565" s="7"/>
    </row>
    <row r="566" spans="1:3" ht="13.8" x14ac:dyDescent="0.25">
      <c r="A566" s="7"/>
      <c r="B566" s="7"/>
      <c r="C566" s="7"/>
    </row>
    <row r="567" spans="1:3" ht="13.8" x14ac:dyDescent="0.25">
      <c r="A567" s="7"/>
      <c r="B567" s="7"/>
      <c r="C567" s="7"/>
    </row>
    <row r="568" spans="1:3" ht="13.8" x14ac:dyDescent="0.25">
      <c r="A568" s="7"/>
      <c r="B568" s="7"/>
      <c r="C568" s="7"/>
    </row>
    <row r="569" spans="1:3" ht="13.8" x14ac:dyDescent="0.25">
      <c r="A569" s="7"/>
      <c r="B569" s="7"/>
      <c r="C569" s="7"/>
    </row>
    <row r="570" spans="1:3" ht="13.8" x14ac:dyDescent="0.25">
      <c r="A570" s="7"/>
      <c r="B570" s="7"/>
      <c r="C570" s="7"/>
    </row>
    <row r="571" spans="1:3" ht="13.8" x14ac:dyDescent="0.25">
      <c r="A571" s="7"/>
      <c r="B571" s="7"/>
      <c r="C571" s="7"/>
    </row>
    <row r="572" spans="1:3" ht="13.8" x14ac:dyDescent="0.25">
      <c r="A572" s="7"/>
      <c r="B572" s="7"/>
      <c r="C572" s="7"/>
    </row>
    <row r="573" spans="1:3" ht="13.8" x14ac:dyDescent="0.25">
      <c r="A573" s="7"/>
      <c r="B573" s="7"/>
      <c r="C573" s="7"/>
    </row>
    <row r="574" spans="1:3" ht="13.8" x14ac:dyDescent="0.25">
      <c r="A574" s="7"/>
      <c r="B574" s="7"/>
      <c r="C574" s="7"/>
    </row>
    <row r="575" spans="1:3" ht="13.8" x14ac:dyDescent="0.25">
      <c r="A575" s="7"/>
      <c r="B575" s="7"/>
      <c r="C575" s="7"/>
    </row>
    <row r="576" spans="1:3" ht="13.8" x14ac:dyDescent="0.25">
      <c r="A576" s="7"/>
      <c r="B576" s="7"/>
      <c r="C576" s="7"/>
    </row>
    <row r="577" spans="1:3" ht="13.8" x14ac:dyDescent="0.25">
      <c r="A577" s="7"/>
      <c r="B577" s="7"/>
      <c r="C577" s="7"/>
    </row>
    <row r="578" spans="1:3" ht="13.8" x14ac:dyDescent="0.25">
      <c r="A578" s="7"/>
      <c r="B578" s="7"/>
      <c r="C578" s="7"/>
    </row>
    <row r="579" spans="1:3" ht="13.8" x14ac:dyDescent="0.25">
      <c r="A579" s="7"/>
      <c r="B579" s="7"/>
      <c r="C579" s="7"/>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PaperCoded</vt:lpstr>
      <vt:lpstr>PaperIndex</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ooa</dc:creator>
  <cp:lastModifiedBy>Wenting Ma</cp:lastModifiedBy>
  <cp:lastPrinted>2011-12-21T03:09:28Z</cp:lastPrinted>
  <dcterms:created xsi:type="dcterms:W3CDTF">2009-06-16T17:41:12Z</dcterms:created>
  <dcterms:modified xsi:type="dcterms:W3CDTF">2017-03-28T03:38:16Z</dcterms:modified>
</cp:coreProperties>
</file>