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ill_mckenzie/Desktop/Phd thesis_jun22 /latest draft/appendicies/"/>
    </mc:Choice>
  </mc:AlternateContent>
  <xr:revisionPtr revIDLastSave="0" documentId="13_ncr:1_{ED5E1F3D-936C-AE45-82E9-ED8B5E9BB531}" xr6:coauthVersionLast="47" xr6:coauthVersionMax="47" xr10:uidLastSave="{00000000-0000-0000-0000-000000000000}"/>
  <bookViews>
    <workbookView xWindow="0" yWindow="500" windowWidth="28800" windowHeight="17500" activeTab="1" xr2:uid="{00000000-000D-0000-FFFF-FFFF00000000}"/>
  </bookViews>
  <sheets>
    <sheet name="Table G1" sheetId="2" r:id="rId1"/>
    <sheet name="Table G2" sheetId="18" r:id="rId2"/>
  </sheets>
  <externalReferences>
    <externalReference r:id="rId3"/>
    <externalReference r:id="rId4"/>
  </externalReferences>
  <definedNames>
    <definedName name="F3ToF2ox">[1]MW!$L$5</definedName>
    <definedName name="mwAl2O3">[1]MW!$H$7</definedName>
    <definedName name="mwCaO">[1]MW!$H$12</definedName>
    <definedName name="mwCr2O3">[1]MW!$H$18</definedName>
    <definedName name="mwFe2O3">[1]MW!$H$8</definedName>
    <definedName name="mwFeO">[1]MW!$H$9</definedName>
    <definedName name="mwK2O">[1]MW!$H$14</definedName>
    <definedName name="mwMgO">[1]MW!$H$10</definedName>
    <definedName name="mwMnO">[1]MW!$H$11</definedName>
    <definedName name="mwNa2O">[1]MW!$H$13</definedName>
    <definedName name="mwP2O5">[1]MW!$H$15</definedName>
    <definedName name="mwSiO2">[1]MW!$H$5</definedName>
    <definedName name="mwTiO2">[1]MW!$H$6</definedName>
    <definedName name="_xlnm.Print_Titles" localSheetId="0">'Table G1'!$A:$A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2" i="18" l="1"/>
  <c r="P82" i="18"/>
  <c r="Q156" i="18"/>
  <c r="P156" i="18"/>
  <c r="R60" i="18"/>
  <c r="R82" i="18" s="1"/>
  <c r="R61" i="18"/>
  <c r="R62" i="18"/>
  <c r="R63" i="18"/>
  <c r="R64" i="18"/>
  <c r="R65" i="18"/>
  <c r="R66" i="18"/>
  <c r="R67" i="18"/>
  <c r="R68" i="18"/>
  <c r="R69" i="18"/>
  <c r="R70" i="18"/>
  <c r="R71" i="18"/>
  <c r="R72" i="18"/>
  <c r="R73" i="18"/>
  <c r="R74" i="18"/>
  <c r="R75" i="18"/>
  <c r="R76" i="18"/>
  <c r="R77" i="18"/>
  <c r="R78" i="18"/>
  <c r="R79" i="18"/>
  <c r="R80" i="18"/>
  <c r="P57" i="18" l="1"/>
  <c r="R33" i="18"/>
  <c r="R34" i="18"/>
  <c r="R35" i="18"/>
  <c r="R36" i="18"/>
  <c r="R37" i="18"/>
  <c r="R38" i="18"/>
  <c r="R39" i="18"/>
  <c r="R32" i="18"/>
  <c r="K156" i="18"/>
  <c r="J156" i="18"/>
  <c r="I156" i="18"/>
  <c r="H156" i="18"/>
  <c r="G156" i="18"/>
  <c r="F156" i="18"/>
  <c r="E156" i="18"/>
  <c r="D156" i="18"/>
  <c r="C156" i="18"/>
  <c r="B156" i="18"/>
  <c r="R155" i="18"/>
  <c r="K155" i="18"/>
  <c r="J155" i="18"/>
  <c r="I155" i="18"/>
  <c r="H155" i="18"/>
  <c r="G155" i="18"/>
  <c r="F155" i="18"/>
  <c r="E155" i="18"/>
  <c r="D155" i="18"/>
  <c r="C155" i="18"/>
  <c r="B155" i="18"/>
  <c r="R154" i="18"/>
  <c r="K154" i="18"/>
  <c r="J154" i="18"/>
  <c r="I154" i="18"/>
  <c r="H154" i="18"/>
  <c r="G154" i="18"/>
  <c r="F154" i="18"/>
  <c r="E154" i="18"/>
  <c r="D154" i="18"/>
  <c r="C154" i="18"/>
  <c r="B154" i="18"/>
  <c r="R153" i="18"/>
  <c r="K153" i="18"/>
  <c r="J153" i="18"/>
  <c r="I153" i="18"/>
  <c r="H153" i="18"/>
  <c r="G153" i="18"/>
  <c r="F153" i="18"/>
  <c r="E153" i="18"/>
  <c r="D153" i="18"/>
  <c r="C153" i="18"/>
  <c r="B153" i="18"/>
  <c r="R152" i="18"/>
  <c r="K152" i="18"/>
  <c r="J152" i="18"/>
  <c r="I152" i="18"/>
  <c r="H152" i="18"/>
  <c r="G152" i="18"/>
  <c r="F152" i="18"/>
  <c r="E152" i="18"/>
  <c r="D152" i="18"/>
  <c r="C152" i="18"/>
  <c r="B152" i="18"/>
  <c r="R151" i="18"/>
  <c r="K151" i="18"/>
  <c r="J151" i="18"/>
  <c r="I151" i="18"/>
  <c r="H151" i="18"/>
  <c r="G151" i="18"/>
  <c r="F151" i="18"/>
  <c r="E151" i="18"/>
  <c r="D151" i="18"/>
  <c r="C151" i="18"/>
  <c r="B151" i="18"/>
  <c r="R150" i="18"/>
  <c r="K150" i="18"/>
  <c r="J150" i="18"/>
  <c r="I150" i="18"/>
  <c r="H150" i="18"/>
  <c r="G150" i="18"/>
  <c r="F150" i="18"/>
  <c r="E150" i="18"/>
  <c r="D150" i="18"/>
  <c r="C150" i="18"/>
  <c r="B150" i="18"/>
  <c r="R149" i="18"/>
  <c r="J149" i="18"/>
  <c r="I149" i="18"/>
  <c r="H149" i="18"/>
  <c r="G149" i="18"/>
  <c r="F149" i="18"/>
  <c r="E149" i="18"/>
  <c r="D149" i="18"/>
  <c r="C149" i="18"/>
  <c r="B149" i="18"/>
  <c r="R148" i="18"/>
  <c r="J148" i="18"/>
  <c r="I148" i="18"/>
  <c r="H148" i="18"/>
  <c r="G148" i="18"/>
  <c r="F148" i="18"/>
  <c r="E148" i="18"/>
  <c r="D148" i="18"/>
  <c r="C148" i="18"/>
  <c r="B148" i="18"/>
  <c r="R147" i="18"/>
  <c r="J147" i="18"/>
  <c r="I147" i="18"/>
  <c r="H147" i="18"/>
  <c r="G147" i="18"/>
  <c r="F147" i="18"/>
  <c r="E147" i="18"/>
  <c r="D147" i="18"/>
  <c r="C147" i="18"/>
  <c r="B147" i="18"/>
  <c r="R146" i="18"/>
  <c r="J146" i="18"/>
  <c r="I146" i="18"/>
  <c r="H146" i="18"/>
  <c r="G146" i="18"/>
  <c r="F146" i="18"/>
  <c r="E146" i="18"/>
  <c r="D146" i="18"/>
  <c r="C146" i="18"/>
  <c r="B146" i="18"/>
  <c r="R145" i="18"/>
  <c r="J145" i="18"/>
  <c r="I145" i="18"/>
  <c r="H145" i="18"/>
  <c r="G145" i="18"/>
  <c r="F145" i="18"/>
  <c r="E145" i="18"/>
  <c r="D145" i="18"/>
  <c r="C145" i="18"/>
  <c r="B145" i="18"/>
  <c r="R144" i="18"/>
  <c r="J144" i="18"/>
  <c r="I144" i="18"/>
  <c r="H144" i="18"/>
  <c r="G144" i="18"/>
  <c r="F144" i="18"/>
  <c r="E144" i="18"/>
  <c r="D144" i="18"/>
  <c r="C144" i="18"/>
  <c r="B144" i="18"/>
  <c r="R143" i="18"/>
  <c r="J143" i="18"/>
  <c r="I143" i="18"/>
  <c r="H143" i="18"/>
  <c r="G143" i="18"/>
  <c r="F143" i="18"/>
  <c r="E143" i="18"/>
  <c r="D143" i="18"/>
  <c r="C143" i="18"/>
  <c r="B143" i="18"/>
  <c r="R142" i="18"/>
  <c r="J142" i="18"/>
  <c r="I142" i="18"/>
  <c r="H142" i="18"/>
  <c r="G142" i="18"/>
  <c r="F142" i="18"/>
  <c r="E142" i="18"/>
  <c r="D142" i="18"/>
  <c r="C142" i="18"/>
  <c r="B142" i="18"/>
  <c r="R141" i="18"/>
  <c r="J141" i="18"/>
  <c r="I141" i="18"/>
  <c r="H141" i="18"/>
  <c r="G141" i="18"/>
  <c r="F141" i="18"/>
  <c r="E141" i="18"/>
  <c r="D141" i="18"/>
  <c r="C141" i="18"/>
  <c r="B141" i="18"/>
  <c r="R140" i="18"/>
  <c r="R139" i="18"/>
  <c r="R138" i="18"/>
  <c r="R137" i="18"/>
  <c r="R136" i="18"/>
  <c r="R135" i="18"/>
  <c r="R134" i="18"/>
  <c r="R133" i="18"/>
  <c r="R132" i="18"/>
  <c r="R131" i="18"/>
  <c r="R130" i="18"/>
  <c r="R129" i="18"/>
  <c r="R128" i="18"/>
  <c r="R127" i="18"/>
  <c r="R126" i="18"/>
  <c r="R125" i="18"/>
  <c r="R124" i="18"/>
  <c r="R123" i="18"/>
  <c r="R122" i="18"/>
  <c r="R121" i="18"/>
  <c r="R120" i="18"/>
  <c r="R119" i="18"/>
  <c r="R118" i="18"/>
  <c r="R117" i="18"/>
  <c r="R116" i="18"/>
  <c r="R115" i="18"/>
  <c r="R114" i="18"/>
  <c r="J114" i="18"/>
  <c r="R113" i="18"/>
  <c r="R112" i="18"/>
  <c r="R111" i="18"/>
  <c r="R110" i="18"/>
  <c r="R156" i="18" s="1"/>
  <c r="K106" i="18"/>
  <c r="J106" i="18"/>
  <c r="I106" i="18"/>
  <c r="H106" i="18"/>
  <c r="G106" i="18"/>
  <c r="F106" i="18"/>
  <c r="E106" i="18"/>
  <c r="D106" i="18"/>
  <c r="C106" i="18"/>
  <c r="B106" i="18"/>
  <c r="K105" i="18"/>
  <c r="J105" i="18"/>
  <c r="I105" i="18"/>
  <c r="H105" i="18"/>
  <c r="G105" i="18"/>
  <c r="F105" i="18"/>
  <c r="E105" i="18"/>
  <c r="D105" i="18"/>
  <c r="C105" i="18"/>
  <c r="B105" i="18"/>
  <c r="K104" i="18"/>
  <c r="J104" i="18"/>
  <c r="I104" i="18"/>
  <c r="H104" i="18"/>
  <c r="G104" i="18"/>
  <c r="F104" i="18"/>
  <c r="E104" i="18"/>
  <c r="D104" i="18"/>
  <c r="C104" i="18"/>
  <c r="B104" i="18"/>
  <c r="K103" i="18"/>
  <c r="J103" i="18"/>
  <c r="I103" i="18"/>
  <c r="H103" i="18"/>
  <c r="G103" i="18"/>
  <c r="F103" i="18"/>
  <c r="E103" i="18"/>
  <c r="D103" i="18"/>
  <c r="C103" i="18"/>
  <c r="B103" i="18"/>
  <c r="K102" i="18"/>
  <c r="J102" i="18"/>
  <c r="I102" i="18"/>
  <c r="H102" i="18"/>
  <c r="G102" i="18"/>
  <c r="F102" i="18"/>
  <c r="E102" i="18"/>
  <c r="D102" i="18"/>
  <c r="C102" i="18"/>
  <c r="B102" i="18"/>
  <c r="K101" i="18"/>
  <c r="J101" i="18"/>
  <c r="I101" i="18"/>
  <c r="H101" i="18"/>
  <c r="G101" i="18"/>
  <c r="F101" i="18"/>
  <c r="E101" i="18"/>
  <c r="D101" i="18"/>
  <c r="C101" i="18"/>
  <c r="B101" i="18"/>
  <c r="K100" i="18"/>
  <c r="J100" i="18"/>
  <c r="I100" i="18"/>
  <c r="H100" i="18"/>
  <c r="G100" i="18"/>
  <c r="F100" i="18"/>
  <c r="E100" i="18"/>
  <c r="D100" i="18"/>
  <c r="C100" i="18"/>
  <c r="B100" i="18"/>
  <c r="J99" i="18"/>
  <c r="I99" i="18"/>
  <c r="H99" i="18"/>
  <c r="G99" i="18"/>
  <c r="F99" i="18"/>
  <c r="E99" i="18"/>
  <c r="D99" i="18"/>
  <c r="C99" i="18"/>
  <c r="B99" i="18"/>
  <c r="J98" i="18"/>
  <c r="I98" i="18"/>
  <c r="H98" i="18"/>
  <c r="G98" i="18"/>
  <c r="F98" i="18"/>
  <c r="E98" i="18"/>
  <c r="D98" i="18"/>
  <c r="C98" i="18"/>
  <c r="B98" i="18"/>
  <c r="J97" i="18"/>
  <c r="I97" i="18"/>
  <c r="H97" i="18"/>
  <c r="G97" i="18"/>
  <c r="F97" i="18"/>
  <c r="E97" i="18"/>
  <c r="D97" i="18"/>
  <c r="C97" i="18"/>
  <c r="B97" i="18"/>
  <c r="J96" i="18"/>
  <c r="I96" i="18"/>
  <c r="H96" i="18"/>
  <c r="G96" i="18"/>
  <c r="F96" i="18"/>
  <c r="E96" i="18"/>
  <c r="D96" i="18"/>
  <c r="C96" i="18"/>
  <c r="B96" i="18"/>
  <c r="J95" i="18"/>
  <c r="I95" i="18"/>
  <c r="H95" i="18"/>
  <c r="G95" i="18"/>
  <c r="F95" i="18"/>
  <c r="E95" i="18"/>
  <c r="D95" i="18"/>
  <c r="C95" i="18"/>
  <c r="B95" i="18"/>
  <c r="J94" i="18"/>
  <c r="I94" i="18"/>
  <c r="H94" i="18"/>
  <c r="G94" i="18"/>
  <c r="F94" i="18"/>
  <c r="E94" i="18"/>
  <c r="D94" i="18"/>
  <c r="C94" i="18"/>
  <c r="B94" i="18"/>
  <c r="J93" i="18"/>
  <c r="I93" i="18"/>
  <c r="H93" i="18"/>
  <c r="G93" i="18"/>
  <c r="F93" i="18"/>
  <c r="E93" i="18"/>
  <c r="D93" i="18"/>
  <c r="C93" i="18"/>
  <c r="B93" i="18"/>
  <c r="J92" i="18"/>
  <c r="I92" i="18"/>
  <c r="H92" i="18"/>
  <c r="G92" i="18"/>
  <c r="F92" i="18"/>
  <c r="E92" i="18"/>
  <c r="D92" i="18"/>
  <c r="C92" i="18"/>
  <c r="B92" i="18"/>
  <c r="J91" i="18"/>
  <c r="I91" i="18"/>
  <c r="H91" i="18"/>
  <c r="G91" i="18"/>
  <c r="F91" i="18"/>
  <c r="E91" i="18"/>
  <c r="D91" i="18"/>
  <c r="C91" i="18"/>
  <c r="B91" i="18"/>
  <c r="J64" i="18"/>
  <c r="Q57" i="18"/>
  <c r="R56" i="18"/>
  <c r="K56" i="18"/>
  <c r="J56" i="18"/>
  <c r="I56" i="18"/>
  <c r="H56" i="18"/>
  <c r="G56" i="18"/>
  <c r="F56" i="18"/>
  <c r="E56" i="18"/>
  <c r="D56" i="18"/>
  <c r="C56" i="18"/>
  <c r="B56" i="18"/>
  <c r="R55" i="18"/>
  <c r="K55" i="18"/>
  <c r="J55" i="18"/>
  <c r="I55" i="18"/>
  <c r="H55" i="18"/>
  <c r="G55" i="18"/>
  <c r="F55" i="18"/>
  <c r="E55" i="18"/>
  <c r="D55" i="18"/>
  <c r="C55" i="18"/>
  <c r="B55" i="18"/>
  <c r="R54" i="18"/>
  <c r="K54" i="18"/>
  <c r="J54" i="18"/>
  <c r="I54" i="18"/>
  <c r="H54" i="18"/>
  <c r="G54" i="18"/>
  <c r="F54" i="18"/>
  <c r="E54" i="18"/>
  <c r="D54" i="18"/>
  <c r="C54" i="18"/>
  <c r="B54" i="18"/>
  <c r="R53" i="18"/>
  <c r="K53" i="18"/>
  <c r="J53" i="18"/>
  <c r="I53" i="18"/>
  <c r="H53" i="18"/>
  <c r="G53" i="18"/>
  <c r="F53" i="18"/>
  <c r="E53" i="18"/>
  <c r="D53" i="18"/>
  <c r="C53" i="18"/>
  <c r="B53" i="18"/>
  <c r="R52" i="18"/>
  <c r="K52" i="18"/>
  <c r="J52" i="18"/>
  <c r="I52" i="18"/>
  <c r="H52" i="18"/>
  <c r="G52" i="18"/>
  <c r="F52" i="18"/>
  <c r="E52" i="18"/>
  <c r="D52" i="18"/>
  <c r="C52" i="18"/>
  <c r="B52" i="18"/>
  <c r="R51" i="18"/>
  <c r="K51" i="18"/>
  <c r="J51" i="18"/>
  <c r="I51" i="18"/>
  <c r="H51" i="18"/>
  <c r="G51" i="18"/>
  <c r="F51" i="18"/>
  <c r="E51" i="18"/>
  <c r="D51" i="18"/>
  <c r="C51" i="18"/>
  <c r="B51" i="18"/>
  <c r="R50" i="18"/>
  <c r="K50" i="18"/>
  <c r="J50" i="18"/>
  <c r="I50" i="18"/>
  <c r="H50" i="18"/>
  <c r="G50" i="18"/>
  <c r="F50" i="18"/>
  <c r="E50" i="18"/>
  <c r="D50" i="18"/>
  <c r="C50" i="18"/>
  <c r="B50" i="18"/>
  <c r="R49" i="18"/>
  <c r="J49" i="18"/>
  <c r="I49" i="18"/>
  <c r="H49" i="18"/>
  <c r="G49" i="18"/>
  <c r="F49" i="18"/>
  <c r="E49" i="18"/>
  <c r="D49" i="18"/>
  <c r="C49" i="18"/>
  <c r="B49" i="18"/>
  <c r="R48" i="18"/>
  <c r="J48" i="18"/>
  <c r="I48" i="18"/>
  <c r="H48" i="18"/>
  <c r="G48" i="18"/>
  <c r="F48" i="18"/>
  <c r="E48" i="18"/>
  <c r="D48" i="18"/>
  <c r="C48" i="18"/>
  <c r="B48" i="18"/>
  <c r="R47" i="18"/>
  <c r="J47" i="18"/>
  <c r="I47" i="18"/>
  <c r="H47" i="18"/>
  <c r="G47" i="18"/>
  <c r="F47" i="18"/>
  <c r="E47" i="18"/>
  <c r="D47" i="18"/>
  <c r="C47" i="18"/>
  <c r="B47" i="18"/>
  <c r="R46" i="18"/>
  <c r="J46" i="18"/>
  <c r="I46" i="18"/>
  <c r="H46" i="18"/>
  <c r="G46" i="18"/>
  <c r="F46" i="18"/>
  <c r="E46" i="18"/>
  <c r="D46" i="18"/>
  <c r="C46" i="18"/>
  <c r="B46" i="18"/>
  <c r="R45" i="18"/>
  <c r="J45" i="18"/>
  <c r="I45" i="18"/>
  <c r="H45" i="18"/>
  <c r="G45" i="18"/>
  <c r="F45" i="18"/>
  <c r="E45" i="18"/>
  <c r="D45" i="18"/>
  <c r="C45" i="18"/>
  <c r="B45" i="18"/>
  <c r="R44" i="18"/>
  <c r="J44" i="18"/>
  <c r="I44" i="18"/>
  <c r="H44" i="18"/>
  <c r="G44" i="18"/>
  <c r="F44" i="18"/>
  <c r="E44" i="18"/>
  <c r="D44" i="18"/>
  <c r="C44" i="18"/>
  <c r="B44" i="18"/>
  <c r="R43" i="18"/>
  <c r="J43" i="18"/>
  <c r="I43" i="18"/>
  <c r="H43" i="18"/>
  <c r="G43" i="18"/>
  <c r="F43" i="18"/>
  <c r="E43" i="18"/>
  <c r="D43" i="18"/>
  <c r="C43" i="18"/>
  <c r="B43" i="18"/>
  <c r="R42" i="18"/>
  <c r="J42" i="18"/>
  <c r="I42" i="18"/>
  <c r="H42" i="18"/>
  <c r="G42" i="18"/>
  <c r="F42" i="18"/>
  <c r="E42" i="18"/>
  <c r="D42" i="18"/>
  <c r="C42" i="18"/>
  <c r="B42" i="18"/>
  <c r="R41" i="18"/>
  <c r="J41" i="18"/>
  <c r="I41" i="18"/>
  <c r="H41" i="18"/>
  <c r="G41" i="18"/>
  <c r="F41" i="18"/>
  <c r="E41" i="18"/>
  <c r="D41" i="18"/>
  <c r="C41" i="18"/>
  <c r="B41" i="18"/>
  <c r="R40" i="18"/>
  <c r="R31" i="18"/>
  <c r="R30" i="18"/>
  <c r="R29" i="18"/>
  <c r="R28" i="18"/>
  <c r="R27" i="18"/>
  <c r="R26" i="18"/>
  <c r="R25" i="18"/>
  <c r="R24" i="18"/>
  <c r="R23" i="18"/>
  <c r="R22" i="18"/>
  <c r="R21" i="18"/>
  <c r="R20" i="18"/>
  <c r="R19" i="18"/>
  <c r="R18" i="18"/>
  <c r="R17" i="18"/>
  <c r="R16" i="18"/>
  <c r="R15" i="18"/>
  <c r="R14" i="18"/>
  <c r="R13" i="18"/>
  <c r="R12" i="18"/>
  <c r="R11" i="18"/>
  <c r="R10" i="18"/>
  <c r="R9" i="18"/>
  <c r="R8" i="18"/>
  <c r="R7" i="18"/>
  <c r="J7" i="18"/>
  <c r="R6" i="18"/>
  <c r="R5" i="18"/>
  <c r="R4" i="18"/>
  <c r="R3" i="18"/>
  <c r="R57" i="18" l="1"/>
</calcChain>
</file>

<file path=xl/sharedStrings.xml><?xml version="1.0" encoding="utf-8"?>
<sst xmlns="http://schemas.openxmlformats.org/spreadsheetml/2006/main" count="303" uniqueCount="104">
  <si>
    <t>MnO</t>
  </si>
  <si>
    <t>MgO</t>
  </si>
  <si>
    <t>CaO</t>
  </si>
  <si>
    <t>Ti</t>
  </si>
  <si>
    <t>SiO2</t>
  </si>
  <si>
    <t>Al2O3</t>
  </si>
  <si>
    <t>Na2O</t>
  </si>
  <si>
    <t>K2O</t>
  </si>
  <si>
    <t>TiO2</t>
  </si>
  <si>
    <t>19WM118</t>
  </si>
  <si>
    <t>19wm120</t>
  </si>
  <si>
    <t>19wm123</t>
  </si>
  <si>
    <t>19WM123</t>
  </si>
  <si>
    <t>19wm118</t>
  </si>
  <si>
    <t>19WM120</t>
  </si>
  <si>
    <t>Wt%</t>
  </si>
  <si>
    <t>Fe2O3</t>
  </si>
  <si>
    <t>FeO</t>
  </si>
  <si>
    <t>Major components (%)</t>
  </si>
  <si>
    <t>Fit to Ti saturation surface in biotite</t>
  </si>
  <si>
    <t>Temperature calculator</t>
  </si>
  <si>
    <t>Series</t>
  </si>
  <si>
    <t>XMg</t>
  </si>
  <si>
    <t>T°C</t>
  </si>
  <si>
    <t>Henry et al 2005 Am Min 90, 316-328</t>
  </si>
  <si>
    <t>Coefficients</t>
  </si>
  <si>
    <t>std err</t>
  </si>
  <si>
    <t>a</t>
  </si>
  <si>
    <t>Ti  pfu</t>
  </si>
  <si>
    <t>ln(Ti) = a + b(T°C)^3 + c(XMg)^3</t>
  </si>
  <si>
    <t>b</t>
  </si>
  <si>
    <t>where Ti = atoms Ti pfu on basis of 22(O)</t>
  </si>
  <si>
    <t>c</t>
  </si>
  <si>
    <t>+++++</t>
  </si>
  <si>
    <t xml:space="preserve">av </t>
  </si>
  <si>
    <t>av</t>
  </si>
  <si>
    <t>Sample: 19wm120</t>
  </si>
  <si>
    <t>Sample: 19WM118</t>
  </si>
  <si>
    <t>Sample: 19WM123</t>
  </si>
  <si>
    <t xml:space="preserve">1 / 1 . </t>
  </si>
  <si>
    <t xml:space="preserve">1 / 2 . </t>
  </si>
  <si>
    <t xml:space="preserve">1 / 3 . </t>
  </si>
  <si>
    <t xml:space="preserve">2 / 1 . </t>
  </si>
  <si>
    <t xml:space="preserve">2 / 2 . </t>
  </si>
  <si>
    <t xml:space="preserve">2 / 3 . </t>
  </si>
  <si>
    <t xml:space="preserve">3 / 1 . </t>
  </si>
  <si>
    <t xml:space="preserve">3 / 2 . </t>
  </si>
  <si>
    <t xml:space="preserve">3 / 3 . </t>
  </si>
  <si>
    <t xml:space="preserve">3 / 4 . </t>
  </si>
  <si>
    <t xml:space="preserve">4 / 1 . </t>
  </si>
  <si>
    <t xml:space="preserve">4 / 2 . </t>
  </si>
  <si>
    <t xml:space="preserve">4 / 3 . </t>
  </si>
  <si>
    <t xml:space="preserve">5 / 1 . </t>
  </si>
  <si>
    <t xml:space="preserve">5 / 2 . </t>
  </si>
  <si>
    <t xml:space="preserve">5 / 3 . </t>
  </si>
  <si>
    <t xml:space="preserve">6 / 1 . </t>
  </si>
  <si>
    <t xml:space="preserve">6 / 2 . </t>
  </si>
  <si>
    <t xml:space="preserve">6 / 3 . </t>
  </si>
  <si>
    <t xml:space="preserve">8 / 1 . </t>
  </si>
  <si>
    <t xml:space="preserve">8 / 2 . </t>
  </si>
  <si>
    <t xml:space="preserve">8 / 3 . </t>
  </si>
  <si>
    <t xml:space="preserve">8 / 4 . </t>
  </si>
  <si>
    <t xml:space="preserve">9 / 1 . </t>
  </si>
  <si>
    <t xml:space="preserve">9 / 2 . </t>
  </si>
  <si>
    <t xml:space="preserve">9 / 3 . </t>
  </si>
  <si>
    <t xml:space="preserve">9 / 4 . </t>
  </si>
  <si>
    <t xml:space="preserve">11 / 1 . </t>
  </si>
  <si>
    <t xml:space="preserve">11 / 2 . </t>
  </si>
  <si>
    <t xml:space="preserve">11 / 3 . </t>
  </si>
  <si>
    <t xml:space="preserve">12 / 1 . </t>
  </si>
  <si>
    <t xml:space="preserve">12 / 2 . </t>
  </si>
  <si>
    <t xml:space="preserve">12 / 3 . </t>
  </si>
  <si>
    <t xml:space="preserve">13 / 1 . </t>
  </si>
  <si>
    <t xml:space="preserve">13 / 2 . </t>
  </si>
  <si>
    <t xml:space="preserve">13 / 3 . </t>
  </si>
  <si>
    <t xml:space="preserve">13 / 4 . </t>
  </si>
  <si>
    <t xml:space="preserve">2 / 4 . </t>
  </si>
  <si>
    <t xml:space="preserve">7 / 1 . </t>
  </si>
  <si>
    <t xml:space="preserve">7 / 2 . </t>
  </si>
  <si>
    <t xml:space="preserve">7 / 3 . </t>
  </si>
  <si>
    <t xml:space="preserve">7 / 4 . </t>
  </si>
  <si>
    <t xml:space="preserve">12 / 4 . </t>
  </si>
  <si>
    <t xml:space="preserve">14 / 1 . </t>
  </si>
  <si>
    <t xml:space="preserve">14 / 2 . </t>
  </si>
  <si>
    <t xml:space="preserve">14 / 3 . </t>
  </si>
  <si>
    <t xml:space="preserve">14 / 4 . </t>
  </si>
  <si>
    <t xml:space="preserve">H2O </t>
  </si>
  <si>
    <t xml:space="preserve">saturated </t>
  </si>
  <si>
    <t>saturated below solidus 
solidus cal @ 3.25 mol H2O</t>
  </si>
  <si>
    <t>Samples:  19wm120, 19wm118, 19wm123</t>
  </si>
  <si>
    <t xml:space="preserve">16 / 1 . </t>
  </si>
  <si>
    <t xml:space="preserve">16 / 2 . </t>
  </si>
  <si>
    <t xml:space="preserve">16 / 3 . </t>
  </si>
  <si>
    <t xml:space="preserve">17 / 1 . </t>
  </si>
  <si>
    <t xml:space="preserve">17 / 2 . </t>
  </si>
  <si>
    <t xml:space="preserve">17 / 3 . </t>
  </si>
  <si>
    <t xml:space="preserve">23 / 1 . </t>
  </si>
  <si>
    <t xml:space="preserve">23 / 2 . </t>
  </si>
  <si>
    <t xml:space="preserve">23 / 3 . </t>
  </si>
  <si>
    <t xml:space="preserve">26 / 1 . </t>
  </si>
  <si>
    <t xml:space="preserve">26 / 2 . </t>
  </si>
  <si>
    <t xml:space="preserve">26 / 3 . </t>
  </si>
  <si>
    <t>Table G2: Ti-in-biotite calculations</t>
  </si>
  <si>
    <t>Table G1: Bulk rock compositions for modelling (MnNCKFMASTHO)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</si>
</sst>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_)"/>
    <numFmt numFmtId="165" formatCode="0.00_)"/>
    <numFmt numFmtId="166" formatCode="0.0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Courier"/>
      <family val="3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u/>
      <sz val="10"/>
      <name val="Arial"/>
      <family val="2"/>
    </font>
    <font>
      <sz val="8"/>
      <name val="Calibri"/>
      <family val="2"/>
      <scheme val="minor"/>
    </font>
    <font>
      <sz val="11"/>
      <color theme="6"/>
      <name val="Cambria"/>
      <family val="2"/>
    </font>
    <font>
      <i/>
      <sz val="9"/>
      <name val="Arial"/>
      <family val="2"/>
    </font>
    <font>
      <i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3">
    <xf numFmtId="0" fontId="0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3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9" fillId="0" borderId="0"/>
    <xf numFmtId="164" fontId="10" fillId="0" borderId="0"/>
    <xf numFmtId="0" fontId="1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165" fontId="10" fillId="0" borderId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6" borderId="5" applyNumberFormat="0" applyAlignment="0" applyProtection="0"/>
    <xf numFmtId="0" fontId="21" fillId="6" borderId="4" applyNumberFormat="0" applyAlignment="0" applyProtection="0"/>
    <xf numFmtId="0" fontId="22" fillId="0" borderId="6" applyNumberFormat="0" applyFill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8" borderId="8" applyNumberFormat="0" applyFont="0" applyAlignment="0" applyProtection="0"/>
    <xf numFmtId="164" fontId="27" fillId="0" borderId="0"/>
    <xf numFmtId="0" fontId="3" fillId="0" borderId="0"/>
    <xf numFmtId="0" fontId="28" fillId="0" borderId="0"/>
    <xf numFmtId="0" fontId="3" fillId="0" borderId="0"/>
    <xf numFmtId="0" fontId="3" fillId="0" borderId="0"/>
    <xf numFmtId="164" fontId="10" fillId="0" borderId="0"/>
    <xf numFmtId="0" fontId="28" fillId="0" borderId="0"/>
    <xf numFmtId="0" fontId="3" fillId="0" borderId="0"/>
    <xf numFmtId="164" fontId="10" fillId="0" borderId="0"/>
    <xf numFmtId="0" fontId="3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2" fontId="6" fillId="0" borderId="0" xfId="7" applyNumberFormat="1" applyFont="1" applyAlignment="1">
      <alignment horizontal="right"/>
    </xf>
    <xf numFmtId="2" fontId="7" fillId="0" borderId="0" xfId="7" applyNumberFormat="1" applyFont="1" applyAlignment="1">
      <alignment horizontal="right"/>
    </xf>
    <xf numFmtId="2" fontId="6" fillId="0" borderId="0" xfId="11" applyNumberFormat="1" applyFont="1" applyAlignment="1">
      <alignment horizontal="center"/>
    </xf>
    <xf numFmtId="2" fontId="0" fillId="0" borderId="0" xfId="0" applyNumberFormat="1"/>
    <xf numFmtId="2" fontId="6" fillId="0" borderId="0" xfId="7" applyNumberFormat="1" applyFont="1" applyAlignment="1">
      <alignment horizontal="center"/>
    </xf>
    <xf numFmtId="2" fontId="6" fillId="0" borderId="0" xfId="12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2" fontId="29" fillId="0" borderId="0" xfId="12" applyNumberFormat="1" applyFont="1" applyAlignment="1">
      <alignment horizontal="center"/>
    </xf>
    <xf numFmtId="2" fontId="6" fillId="0" borderId="0" xfId="66" applyNumberFormat="1" applyFont="1"/>
    <xf numFmtId="2" fontId="6" fillId="0" borderId="0" xfId="66" applyNumberFormat="1" applyFont="1" applyAlignment="1">
      <alignment horizontal="right"/>
    </xf>
    <xf numFmtId="2" fontId="7" fillId="0" borderId="0" xfId="66" applyNumberFormat="1" applyFont="1" applyAlignment="1">
      <alignment horizontal="right"/>
    </xf>
    <xf numFmtId="2" fontId="2" fillId="0" borderId="0" xfId="0" applyNumberFormat="1" applyFont="1"/>
    <xf numFmtId="2" fontId="7" fillId="0" borderId="0" xfId="7" applyNumberFormat="1" applyFont="1" applyAlignment="1">
      <alignment horizontal="left"/>
    </xf>
    <xf numFmtId="2" fontId="6" fillId="0" borderId="0" xfId="7" applyNumberFormat="1" applyFont="1" applyAlignment="1">
      <alignment horizontal="left"/>
    </xf>
    <xf numFmtId="2" fontId="7" fillId="0" borderId="0" xfId="7" applyNumberFormat="1" applyFont="1"/>
    <xf numFmtId="0" fontId="0" fillId="0" borderId="10" xfId="0" applyBorder="1"/>
    <xf numFmtId="0" fontId="32" fillId="0" borderId="0" xfId="0" applyFont="1"/>
    <xf numFmtId="2" fontId="1" fillId="0" borderId="0" xfId="0" applyNumberFormat="1" applyFont="1"/>
    <xf numFmtId="2" fontId="6" fillId="0" borderId="0" xfId="7" applyNumberFormat="1" applyFont="1"/>
    <xf numFmtId="2" fontId="30" fillId="0" borderId="0" xfId="12" applyNumberFormat="1" applyFont="1" applyAlignment="1">
      <alignment horizontal="center"/>
    </xf>
    <xf numFmtId="2" fontId="31" fillId="0" borderId="0" xfId="12" applyNumberFormat="1" applyFont="1" applyAlignment="1">
      <alignment horizontal="center"/>
    </xf>
    <xf numFmtId="2" fontId="3" fillId="0" borderId="0" xfId="12" applyNumberFormat="1" applyFont="1" applyAlignment="1">
      <alignment horizontal="center"/>
    </xf>
    <xf numFmtId="2" fontId="7" fillId="0" borderId="0" xfId="7" applyNumberFormat="1" applyFont="1" applyAlignment="1">
      <alignment horizontal="center"/>
    </xf>
    <xf numFmtId="2" fontId="31" fillId="0" borderId="0" xfId="7" applyNumberFormat="1" applyFont="1"/>
    <xf numFmtId="2" fontId="4" fillId="0" borderId="0" xfId="12" applyNumberFormat="1" applyFont="1" applyAlignment="1">
      <alignment horizontal="center"/>
    </xf>
    <xf numFmtId="2" fontId="3" fillId="0" borderId="0" xfId="12" applyNumberFormat="1" applyFont="1" applyAlignment="1">
      <alignment horizontal="left"/>
    </xf>
    <xf numFmtId="166" fontId="0" fillId="0" borderId="0" xfId="0" applyNumberFormat="1"/>
    <xf numFmtId="0" fontId="0" fillId="0" borderId="0" xfId="0" applyAlignment="1">
      <alignment horizontal="right"/>
    </xf>
    <xf numFmtId="0" fontId="0" fillId="33" borderId="15" xfId="0" applyFill="1" applyBorder="1"/>
    <xf numFmtId="0" fontId="0" fillId="33" borderId="11" xfId="0" applyFill="1" applyBorder="1"/>
    <xf numFmtId="0" fontId="0" fillId="0" borderId="0" xfId="0" applyAlignment="1">
      <alignment horizontal="left"/>
    </xf>
    <xf numFmtId="0" fontId="3" fillId="0" borderId="0" xfId="0" applyFont="1"/>
    <xf numFmtId="0" fontId="0" fillId="33" borderId="15" xfId="0" applyFill="1" applyBorder="1" applyAlignment="1">
      <alignment horizontal="right"/>
    </xf>
    <xf numFmtId="0" fontId="0" fillId="34" borderId="16" xfId="0" applyFill="1" applyBorder="1"/>
    <xf numFmtId="0" fontId="0" fillId="34" borderId="17" xfId="0" applyFill="1" applyBorder="1"/>
    <xf numFmtId="0" fontId="4" fillId="33" borderId="18" xfId="0" applyFont="1" applyFill="1" applyBorder="1" applyAlignment="1">
      <alignment horizontal="right"/>
    </xf>
    <xf numFmtId="1" fontId="4" fillId="33" borderId="19" xfId="0" applyNumberFormat="1" applyFont="1" applyFill="1" applyBorder="1"/>
    <xf numFmtId="0" fontId="0" fillId="33" borderId="20" xfId="0" applyFill="1" applyBorder="1"/>
    <xf numFmtId="0" fontId="0" fillId="35" borderId="12" xfId="0" applyFill="1" applyBorder="1"/>
    <xf numFmtId="0" fontId="0" fillId="35" borderId="13" xfId="0" applyFill="1" applyBorder="1"/>
    <xf numFmtId="166" fontId="0" fillId="0" borderId="11" xfId="0" applyNumberFormat="1" applyBorder="1"/>
    <xf numFmtId="166" fontId="0" fillId="0" borderId="19" xfId="0" applyNumberFormat="1" applyBorder="1"/>
    <xf numFmtId="166" fontId="0" fillId="0" borderId="20" xfId="0" applyNumberFormat="1" applyBorder="1"/>
    <xf numFmtId="0" fontId="4" fillId="0" borderId="21" xfId="0" applyFont="1" applyBorder="1"/>
    <xf numFmtId="0" fontId="0" fillId="0" borderId="22" xfId="0" applyBorder="1"/>
    <xf numFmtId="0" fontId="4" fillId="0" borderId="25" xfId="0" applyFont="1" applyBorder="1" applyAlignment="1">
      <alignment horizontal="left"/>
    </xf>
    <xf numFmtId="0" fontId="4" fillId="0" borderId="25" xfId="0" applyFont="1" applyBorder="1"/>
    <xf numFmtId="0" fontId="4" fillId="0" borderId="25" xfId="0" applyFont="1" applyBorder="1" applyAlignment="1">
      <alignment horizontal="right"/>
    </xf>
    <xf numFmtId="0" fontId="0" fillId="0" borderId="26" xfId="0" applyBorder="1"/>
    <xf numFmtId="0" fontId="4" fillId="0" borderId="0" xfId="0" applyFont="1" applyAlignment="1">
      <alignment horizontal="left"/>
    </xf>
    <xf numFmtId="0" fontId="0" fillId="33" borderId="0" xfId="0" applyFill="1"/>
    <xf numFmtId="1" fontId="0" fillId="0" borderId="0" xfId="0" applyNumberFormat="1"/>
    <xf numFmtId="0" fontId="0" fillId="0" borderId="27" xfId="0" applyBorder="1"/>
    <xf numFmtId="11" fontId="0" fillId="0" borderId="0" xfId="0" applyNumberFormat="1"/>
    <xf numFmtId="166" fontId="3" fillId="0" borderId="0" xfId="0" applyNumberFormat="1" applyFont="1"/>
    <xf numFmtId="1" fontId="3" fillId="0" borderId="0" xfId="0" applyNumberFormat="1" applyFont="1"/>
    <xf numFmtId="0" fontId="1" fillId="0" borderId="0" xfId="4"/>
    <xf numFmtId="166" fontId="1" fillId="0" borderId="0" xfId="4" applyNumberFormat="1"/>
    <xf numFmtId="0" fontId="3" fillId="0" borderId="10" xfId="0" quotePrefix="1" applyFont="1" applyBorder="1"/>
    <xf numFmtId="0" fontId="0" fillId="35" borderId="28" xfId="0" applyFill="1" applyBorder="1"/>
    <xf numFmtId="0" fontId="0" fillId="35" borderId="10" xfId="0" applyFill="1" applyBorder="1"/>
    <xf numFmtId="0" fontId="0" fillId="35" borderId="29" xfId="0" applyFill="1" applyBorder="1"/>
    <xf numFmtId="0" fontId="0" fillId="0" borderId="30" xfId="0" applyBorder="1"/>
    <xf numFmtId="0" fontId="0" fillId="0" borderId="14" xfId="0" applyBorder="1"/>
    <xf numFmtId="0" fontId="0" fillId="0" borderId="14" xfId="0" applyBorder="1" applyAlignment="1">
      <alignment horizontal="left"/>
    </xf>
    <xf numFmtId="1" fontId="3" fillId="0" borderId="14" xfId="0" applyNumberFormat="1" applyFont="1" applyBorder="1"/>
    <xf numFmtId="0" fontId="0" fillId="0" borderId="31" xfId="0" applyBorder="1"/>
    <xf numFmtId="0" fontId="3" fillId="0" borderId="30" xfId="0" quotePrefix="1" applyFont="1" applyBorder="1"/>
    <xf numFmtId="0" fontId="2" fillId="0" borderId="14" xfId="0" applyFont="1" applyBorder="1"/>
    <xf numFmtId="1" fontId="4" fillId="0" borderId="14" xfId="0" applyNumberFormat="1" applyFont="1" applyBorder="1"/>
    <xf numFmtId="166" fontId="2" fillId="0" borderId="0" xfId="4" applyNumberFormat="1" applyFont="1"/>
    <xf numFmtId="1" fontId="4" fillId="0" borderId="0" xfId="0" applyNumberFormat="1" applyFont="1"/>
    <xf numFmtId="166" fontId="2" fillId="0" borderId="0" xfId="0" applyNumberFormat="1" applyFont="1"/>
    <xf numFmtId="0" fontId="2" fillId="0" borderId="10" xfId="0" applyFont="1" applyBorder="1"/>
    <xf numFmtId="2" fontId="3" fillId="0" borderId="11" xfId="0" applyNumberFormat="1" applyFont="1" applyBorder="1"/>
    <xf numFmtId="2" fontId="36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2" fontId="3" fillId="0" borderId="0" xfId="0" applyNumberFormat="1" applyFont="1"/>
    <xf numFmtId="2" fontId="33" fillId="0" borderId="0" xfId="0" applyNumberFormat="1" applyFont="1"/>
    <xf numFmtId="2" fontId="38" fillId="0" borderId="0" xfId="0" applyNumberFormat="1" applyFont="1"/>
    <xf numFmtId="2" fontId="38" fillId="0" borderId="0" xfId="0" applyNumberFormat="1" applyFont="1" applyAlignment="1">
      <alignment wrapText="1"/>
    </xf>
    <xf numFmtId="0" fontId="2" fillId="0" borderId="0" xfId="4" applyFont="1"/>
    <xf numFmtId="0" fontId="34" fillId="33" borderId="23" xfId="0" applyFont="1" applyFill="1" applyBorder="1" applyAlignment="1">
      <alignment horizontal="center"/>
    </xf>
    <xf numFmtId="0" fontId="34" fillId="33" borderId="22" xfId="0" applyFont="1" applyFill="1" applyBorder="1" applyAlignment="1">
      <alignment horizontal="center"/>
    </xf>
    <xf numFmtId="0" fontId="34" fillId="33" borderId="24" xfId="0" applyFont="1" applyFill="1" applyBorder="1" applyAlignment="1">
      <alignment horizontal="center"/>
    </xf>
  </cellXfs>
  <cellStyles count="73">
    <cellStyle name="20% - Accent1" xfId="36" builtinId="30" customBuiltin="1"/>
    <cellStyle name="20% - Accent2" xfId="40" builtinId="34" customBuiltin="1"/>
    <cellStyle name="20% - Accent3" xfId="44" builtinId="38" customBuiltin="1"/>
    <cellStyle name="20% - Accent4" xfId="48" builtinId="42" customBuiltin="1"/>
    <cellStyle name="20% - Accent5" xfId="52" builtinId="46" customBuiltin="1"/>
    <cellStyle name="20% - Accent6" xfId="56" builtinId="50" customBuiltin="1"/>
    <cellStyle name="40% - Accent1" xfId="37" builtinId="31" customBuiltin="1"/>
    <cellStyle name="40% - Accent2" xfId="41" builtinId="35" customBuiltin="1"/>
    <cellStyle name="40% - Accent3" xfId="45" builtinId="39" customBuiltin="1"/>
    <cellStyle name="40% - Accent4" xfId="49" builtinId="43" customBuiltin="1"/>
    <cellStyle name="40% - Accent5" xfId="53" builtinId="47" customBuiltin="1"/>
    <cellStyle name="40% - Accent6" xfId="57" builtinId="51" customBuiltin="1"/>
    <cellStyle name="60% - Accent1" xfId="38" builtinId="32" customBuiltin="1"/>
    <cellStyle name="60% - Accent2" xfId="42" builtinId="36" customBuiltin="1"/>
    <cellStyle name="60% - Accent3" xfId="46" builtinId="40" customBuiltin="1"/>
    <cellStyle name="60% - Accent4" xfId="50" builtinId="44" customBuiltin="1"/>
    <cellStyle name="60% - Accent5" xfId="54" builtinId="48" customBuiltin="1"/>
    <cellStyle name="60% - Accent6" xfId="58" builtinId="52" customBuiltin="1"/>
    <cellStyle name="Accent1" xfId="35" builtinId="29" customBuiltin="1"/>
    <cellStyle name="Accent2" xfId="39" builtinId="33" customBuiltin="1"/>
    <cellStyle name="Accent3" xfId="43" builtinId="37" customBuiltin="1"/>
    <cellStyle name="Accent4" xfId="47" builtinId="41" customBuiltin="1"/>
    <cellStyle name="Accent5" xfId="51" builtinId="45" customBuiltin="1"/>
    <cellStyle name="Accent6" xfId="55" builtinId="49" customBuiltin="1"/>
    <cellStyle name="Bad" xfId="25" builtinId="27" customBuiltin="1"/>
    <cellStyle name="Calculation" xfId="29" builtinId="22" customBuiltin="1"/>
    <cellStyle name="Check Cell" xfId="31" builtinId="23" customBuiltin="1"/>
    <cellStyle name="Comma 2" xfId="2" xr:uid="{00000000-0005-0000-0000-00001B000000}"/>
    <cellStyle name="Comma 3" xfId="3" xr:uid="{00000000-0005-0000-0000-00001C000000}"/>
    <cellStyle name="Comma 3 2" xfId="70" xr:uid="{00000000-0005-0000-0000-00001D000000}"/>
    <cellStyle name="Explanatory Text" xfId="33" builtinId="53" customBuiltin="1"/>
    <cellStyle name="Good" xfId="24" builtinId="26" customBuiltin="1"/>
    <cellStyle name="Heading 1" xfId="20" builtinId="16" customBuiltin="1"/>
    <cellStyle name="Heading 2" xfId="21" builtinId="17" customBuiltin="1"/>
    <cellStyle name="Heading 3" xfId="22" builtinId="18" customBuiltin="1"/>
    <cellStyle name="Heading 4" xfId="23" builtinId="19" customBuiltin="1"/>
    <cellStyle name="Input" xfId="27" builtinId="20" customBuiltin="1"/>
    <cellStyle name="Linked Cell" xfId="30" builtinId="24" customBuiltin="1"/>
    <cellStyle name="Neutral" xfId="26" builtinId="28" customBuiltin="1"/>
    <cellStyle name="Normal" xfId="0" builtinId="0"/>
    <cellStyle name="Normal 10" xfId="13" xr:uid="{00000000-0005-0000-0000-000028000000}"/>
    <cellStyle name="Normal 11" xfId="18" xr:uid="{00000000-0005-0000-0000-000029000000}"/>
    <cellStyle name="Normal 12" xfId="60" xr:uid="{00000000-0005-0000-0000-00002A000000}"/>
    <cellStyle name="Normal 12 2" xfId="68" xr:uid="{00000000-0005-0000-0000-00002B000000}"/>
    <cellStyle name="Normal 12_2 Whole rock" xfId="65" xr:uid="{00000000-0005-0000-0000-00002C000000}"/>
    <cellStyle name="Normal 13" xfId="62" xr:uid="{00000000-0005-0000-0000-00002D000000}"/>
    <cellStyle name="Normal 13 2" xfId="69" xr:uid="{00000000-0005-0000-0000-00002E000000}"/>
    <cellStyle name="Normal 13_2 Whole rock" xfId="64" xr:uid="{00000000-0005-0000-0000-00002F000000}"/>
    <cellStyle name="Normal 14" xfId="67" xr:uid="{00000000-0005-0000-0000-000030000000}"/>
    <cellStyle name="Normal 2" xfId="4" xr:uid="{00000000-0005-0000-0000-000031000000}"/>
    <cellStyle name="Normal 2 2" xfId="15" xr:uid="{00000000-0005-0000-0000-000032000000}"/>
    <cellStyle name="Normal 2 3" xfId="14" xr:uid="{00000000-0005-0000-0000-000033000000}"/>
    <cellStyle name="Normal 3" xfId="5" xr:uid="{00000000-0005-0000-0000-000034000000}"/>
    <cellStyle name="Normal 4" xfId="6" xr:uid="{00000000-0005-0000-0000-000035000000}"/>
    <cellStyle name="Normal 4 2" xfId="71" xr:uid="{00000000-0005-0000-0000-000036000000}"/>
    <cellStyle name="Normal 5" xfId="7" xr:uid="{00000000-0005-0000-0000-000037000000}"/>
    <cellStyle name="Normal 6" xfId="8" xr:uid="{00000000-0005-0000-0000-000038000000}"/>
    <cellStyle name="Normal 7" xfId="1" xr:uid="{00000000-0005-0000-0000-000039000000}"/>
    <cellStyle name="Normal 8" xfId="12" xr:uid="{00000000-0005-0000-0000-00003A000000}"/>
    <cellStyle name="Normal 8 2" xfId="61" xr:uid="{00000000-0005-0000-0000-00003B000000}"/>
    <cellStyle name="Normal 8_2 Whole rock" xfId="63" xr:uid="{00000000-0005-0000-0000-00003C000000}"/>
    <cellStyle name="Normal 9" xfId="16" xr:uid="{00000000-0005-0000-0000-00003D000000}"/>
    <cellStyle name="Normal_2 Whole rock" xfId="66" xr:uid="{00000000-0005-0000-0000-00003E000000}"/>
    <cellStyle name="Normal_demo1009" xfId="11" xr:uid="{00000000-0005-0000-0000-00003F000000}"/>
    <cellStyle name="Note 2" xfId="59" xr:uid="{00000000-0005-0000-0000-000040000000}"/>
    <cellStyle name="Output" xfId="28" builtinId="21" customBuiltin="1"/>
    <cellStyle name="Percent 2" xfId="9" xr:uid="{00000000-0005-0000-0000-000042000000}"/>
    <cellStyle name="Percent 2 2" xfId="17" xr:uid="{00000000-0005-0000-0000-000043000000}"/>
    <cellStyle name="Percent 3" xfId="10" xr:uid="{00000000-0005-0000-0000-000044000000}"/>
    <cellStyle name="Percent 3 2" xfId="72" xr:uid="{00000000-0005-0000-0000-000045000000}"/>
    <cellStyle name="Title" xfId="19" builtinId="15" customBuiltin="1"/>
    <cellStyle name="Total" xfId="34" builtinId="25" customBuiltin="1"/>
    <cellStyle name="Warning Text" xfId="32" builtinId="11" customBuiltin="1"/>
  </cellStyles>
  <dxfs count="0"/>
  <tableStyles count="0" defaultTableStyle="TableStyleMedium2" defaultPivotStyle="PivotStyleLight16"/>
  <colors>
    <mruColors>
      <color rgb="FF00E36D"/>
      <color rgb="FFFFCCCC"/>
      <color rgb="FFFFFFCC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34091364692"/>
          <c:y val="6.9478992370444803E-2"/>
          <c:w val="0.81192751479124303"/>
          <c:h val="0.794045627090797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'[2]Ti-in-Bt'!$B$32</c:f>
              <c:strCache>
                <c:ptCount val="1"/>
                <c:pt idx="0">
                  <c:v>400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'[2]Ti-in-Bt'!$B$33:$B$48</c:f>
              <c:numCache>
                <c:formatCode>General</c:formatCode>
                <c:ptCount val="16"/>
                <c:pt idx="0">
                  <c:v>0.12382080401429033</c:v>
                </c:pt>
                <c:pt idx="1">
                  <c:v>0.12141033162291427</c:v>
                </c:pt>
                <c:pt idx="2">
                  <c:v>0.1181245074987114</c:v>
                </c:pt>
                <c:pt idx="3">
                  <c:v>0.11388952265337379</c:v>
                </c:pt>
                <c:pt idx="4">
                  <c:v>0.10867358338792933</c:v>
                </c:pt>
                <c:pt idx="5">
                  <c:v>0.10249382767722584</c:v>
                </c:pt>
                <c:pt idx="6">
                  <c:v>9.5420569315030637E-2</c:v>
                </c:pt>
                <c:pt idx="7">
                  <c:v>8.7577777038398294E-2</c:v>
                </c:pt>
                <c:pt idx="8">
                  <c:v>7.9138991408664316E-2</c:v>
                </c:pt>
                <c:pt idx="9">
                  <c:v>7.0318377427278783E-2</c:v>
                </c:pt>
                <c:pt idx="10">
                  <c:v>6.1357260915341265E-2</c:v>
                </c:pt>
                <c:pt idx="11">
                  <c:v>5.2507209237626001E-2</c:v>
                </c:pt>
                <c:pt idx="12">
                  <c:v>4.4011362599702009E-2</c:v>
                </c:pt>
                <c:pt idx="13">
                  <c:v>3.6086158796649129E-2</c:v>
                </c:pt>
                <c:pt idx="14">
                  <c:v>2.8905701704785448E-2</c:v>
                </c:pt>
                <c:pt idx="15">
                  <c:v>2.2590739800778883E-2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D16-1B47-91EC-EF95FF3F54FB}"/>
            </c:ext>
          </c:extLst>
        </c:ser>
        <c:ser>
          <c:idx val="1"/>
          <c:order val="1"/>
          <c:tx>
            <c:strRef>
              <c:f>'[2]Ti-in-Bt'!$C$32</c:f>
              <c:strCache>
                <c:ptCount val="1"/>
                <c:pt idx="0">
                  <c:v>450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'[2]Ti-in-Bt'!$C$33:$C$48</c:f>
              <c:numCache>
                <c:formatCode>General</c:formatCode>
                <c:ptCount val="16"/>
                <c:pt idx="0">
                  <c:v>0.14045930693713221</c:v>
                </c:pt>
                <c:pt idx="1">
                  <c:v>0.13772492571437184</c:v>
                </c:pt>
                <c:pt idx="2">
                  <c:v>0.13399756678727601</c:v>
                </c:pt>
                <c:pt idx="3">
                  <c:v>0.12919350303562471</c:v>
                </c:pt>
                <c:pt idx="4">
                  <c:v>0.12327666846099257</c:v>
                </c:pt>
                <c:pt idx="5">
                  <c:v>0.11626650396500028</c:v>
                </c:pt>
                <c:pt idx="6">
                  <c:v>0.1082427718042355</c:v>
                </c:pt>
                <c:pt idx="7">
                  <c:v>9.9346099097276319E-2</c:v>
                </c:pt>
                <c:pt idx="8">
                  <c:v>8.9773346033851995E-2</c:v>
                </c:pt>
                <c:pt idx="9">
                  <c:v>7.9767456179975674E-2</c:v>
                </c:pt>
                <c:pt idx="10">
                  <c:v>6.9602183674521992E-2</c:v>
                </c:pt>
                <c:pt idx="11">
                  <c:v>5.9562900414285504E-2</c:v>
                </c:pt>
                <c:pt idx="12">
                  <c:v>4.9925418731730398E-2</c:v>
                </c:pt>
                <c:pt idx="13">
                  <c:v>4.0935260394655955E-2</c:v>
                </c:pt>
                <c:pt idx="14">
                  <c:v>3.2789924603599474E-2</c:v>
                </c:pt>
                <c:pt idx="15">
                  <c:v>2.5626385492120391E-2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D16-1B47-91EC-EF95FF3F54FB}"/>
            </c:ext>
          </c:extLst>
        </c:ser>
        <c:ser>
          <c:idx val="2"/>
          <c:order val="2"/>
          <c:tx>
            <c:strRef>
              <c:f>'[2]Ti-in-Bt'!$D$32</c:f>
              <c:strCache>
                <c:ptCount val="1"/>
                <c:pt idx="0">
                  <c:v>500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'[2]Ti-in-Bt'!$D$33:$D$48</c:f>
              <c:numCache>
                <c:formatCode>General</c:formatCode>
                <c:ptCount val="16"/>
                <c:pt idx="0">
                  <c:v>0.16441201953595536</c:v>
                </c:pt>
                <c:pt idx="1">
                  <c:v>0.16121134064312523</c:v>
                </c:pt>
                <c:pt idx="2">
                  <c:v>0.15684835023613508</c:v>
                </c:pt>
                <c:pt idx="3">
                  <c:v>0.15122504309749171</c:v>
                </c:pt>
                <c:pt idx="4">
                  <c:v>0.14429920284604544</c:v>
                </c:pt>
                <c:pt idx="5">
                  <c:v>0.13609358566625104</c:v>
                </c:pt>
                <c:pt idx="6">
                  <c:v>0.12670155577849582</c:v>
                </c:pt>
                <c:pt idx="7">
                  <c:v>0.11628772163109923</c:v>
                </c:pt>
                <c:pt idx="8">
                  <c:v>0.10508251424401557</c:v>
                </c:pt>
                <c:pt idx="9">
                  <c:v>9.337030667298972E-2</c:v>
                </c:pt>
                <c:pt idx="10">
                  <c:v>8.1471536714634363E-2</c:v>
                </c:pt>
                <c:pt idx="11">
                  <c:v>6.972024111520661E-2</c:v>
                </c:pt>
                <c:pt idx="12">
                  <c:v>5.8439266851401703E-2</c:v>
                </c:pt>
                <c:pt idx="13">
                  <c:v>4.7916004844933247E-2</c:v>
                </c:pt>
                <c:pt idx="14">
                  <c:v>3.8381634097927504E-2</c:v>
                </c:pt>
                <c:pt idx="15">
                  <c:v>2.9996487125286988E-2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D16-1B47-91EC-EF95FF3F54FB}"/>
            </c:ext>
          </c:extLst>
        </c:ser>
        <c:ser>
          <c:idx val="3"/>
          <c:order val="3"/>
          <c:tx>
            <c:strRef>
              <c:f>'[2]Ti-in-Bt'!$E$32</c:f>
              <c:strCache>
                <c:ptCount val="1"/>
                <c:pt idx="0">
                  <c:v>550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'[2]Ti-in-Bt'!$E$33:$E$48</c:f>
              <c:numCache>
                <c:formatCode>General</c:formatCode>
                <c:ptCount val="16"/>
                <c:pt idx="0">
                  <c:v>0.19927681065438405</c:v>
                </c:pt>
                <c:pt idx="1">
                  <c:v>0.19539740400581776</c:v>
                </c:pt>
                <c:pt idx="2">
                  <c:v>0.19010920904492237</c:v>
                </c:pt>
                <c:pt idx="3">
                  <c:v>0.18329343781918292</c:v>
                </c:pt>
                <c:pt idx="4">
                  <c:v>0.17489892164995516</c:v>
                </c:pt>
                <c:pt idx="5">
                  <c:v>0.16495324233979591</c:v>
                </c:pt>
                <c:pt idx="6">
                  <c:v>0.15356956268617294</c:v>
                </c:pt>
                <c:pt idx="7">
                  <c:v>0.14094739758270813</c:v>
                </c:pt>
                <c:pt idx="8">
                  <c:v>0.12736604266035315</c:v>
                </c:pt>
                <c:pt idx="9">
                  <c:v>0.11317017439558953</c:v>
                </c:pt>
                <c:pt idx="10">
                  <c:v>9.8748181802203114E-2</c:v>
                </c:pt>
                <c:pt idx="11">
                  <c:v>8.4504936602002034E-2</c:v>
                </c:pt>
                <c:pt idx="12">
                  <c:v>7.0831747873403003E-2</c:v>
                </c:pt>
                <c:pt idx="13">
                  <c:v>5.8076949919772337E-2</c:v>
                </c:pt>
                <c:pt idx="14">
                  <c:v>4.652074496941435E-2</c:v>
                </c:pt>
                <c:pt idx="15">
                  <c:v>3.6357465239062026E-2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D16-1B47-91EC-EF95FF3F54FB}"/>
            </c:ext>
          </c:extLst>
        </c:ser>
        <c:ser>
          <c:idx val="4"/>
          <c:order val="4"/>
          <c:tx>
            <c:strRef>
              <c:f>'[2]Ti-in-Bt'!$F$32</c:f>
              <c:strCache>
                <c:ptCount val="1"/>
                <c:pt idx="0">
                  <c:v>600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'[2]Ti-in-Bt'!$F$33:$F$48</c:f>
              <c:numCache>
                <c:formatCode>General</c:formatCode>
                <c:ptCount val="16"/>
                <c:pt idx="0">
                  <c:v>0.25097712298254765</c:v>
                </c:pt>
                <c:pt idx="1">
                  <c:v>0.24609124430785742</c:v>
                </c:pt>
                <c:pt idx="2">
                  <c:v>0.23943108172949207</c:v>
                </c:pt>
                <c:pt idx="3">
                  <c:v>0.23084702898634518</c:v>
                </c:pt>
                <c:pt idx="4">
                  <c:v>0.22027464221407173</c:v>
                </c:pt>
                <c:pt idx="5">
                  <c:v>0.20774865902930467</c:v>
                </c:pt>
                <c:pt idx="6">
                  <c:v>0.19341160114966824</c:v>
                </c:pt>
                <c:pt idx="7">
                  <c:v>0.17751474554928173</c:v>
                </c:pt>
                <c:pt idx="8">
                  <c:v>0.16040984822869361</c:v>
                </c:pt>
                <c:pt idx="9">
                  <c:v>0.14253100841973645</c:v>
                </c:pt>
                <c:pt idx="10">
                  <c:v>0.12436737865831189</c:v>
                </c:pt>
                <c:pt idx="11">
                  <c:v>0.10642887045686701</c:v>
                </c:pt>
                <c:pt idx="12">
                  <c:v>8.920831399657278E-2</c:v>
                </c:pt>
                <c:pt idx="13">
                  <c:v>7.3144415321589246E-2</c:v>
                </c:pt>
                <c:pt idx="14">
                  <c:v>5.859007223714606E-2</c:v>
                </c:pt>
                <c:pt idx="15">
                  <c:v>4.5790034448431313E-2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D16-1B47-91EC-EF95FF3F54FB}"/>
            </c:ext>
          </c:extLst>
        </c:ser>
        <c:ser>
          <c:idx val="5"/>
          <c:order val="5"/>
          <c:tx>
            <c:strRef>
              <c:f>'[2]Ti-in-Bt'!$G$32</c:f>
              <c:strCache>
                <c:ptCount val="1"/>
                <c:pt idx="0">
                  <c:v>650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'[2]Ti-in-Bt'!$G$33:$G$48</c:f>
              <c:numCache>
                <c:formatCode>General</c:formatCode>
                <c:ptCount val="16"/>
                <c:pt idx="0">
                  <c:v>0.32959430404928952</c:v>
                </c:pt>
                <c:pt idx="1">
                  <c:v>0.32317795118685849</c:v>
                </c:pt>
                <c:pt idx="2">
                  <c:v>0.31443152990437329</c:v>
                </c:pt>
                <c:pt idx="3">
                  <c:v>0.30315857061558338</c:v>
                </c:pt>
                <c:pt idx="4">
                  <c:v>0.28927444277581327</c:v>
                </c:pt>
                <c:pt idx="5">
                  <c:v>0.27282476536595834</c:v>
                </c:pt>
                <c:pt idx="6">
                  <c:v>0.25399670423513665</c:v>
                </c:pt>
                <c:pt idx="7">
                  <c:v>0.23312024746522705</c:v>
                </c:pt>
                <c:pt idx="8">
                  <c:v>0.21065733665799055</c:v>
                </c:pt>
                <c:pt idx="9">
                  <c:v>0.18717805020345685</c:v>
                </c:pt>
                <c:pt idx="10">
                  <c:v>0.1633247649355323</c:v>
                </c:pt>
                <c:pt idx="11">
                  <c:v>0.13976711929804989</c:v>
                </c:pt>
                <c:pt idx="12">
                  <c:v>0.1171523197720116</c:v>
                </c:pt>
                <c:pt idx="13">
                  <c:v>9.6056494617988764E-2</c:v>
                </c:pt>
                <c:pt idx="14">
                  <c:v>7.6943084906358553E-2</c:v>
                </c:pt>
                <c:pt idx="15">
                  <c:v>6.0133506819556558E-2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D16-1B47-91EC-EF95FF3F54FB}"/>
            </c:ext>
          </c:extLst>
        </c:ser>
        <c:ser>
          <c:idx val="6"/>
          <c:order val="6"/>
          <c:tx>
            <c:strRef>
              <c:f>'[2]Ti-in-Bt'!$H$32</c:f>
              <c:strCache>
                <c:ptCount val="1"/>
                <c:pt idx="0">
                  <c:v>700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'[2]Ti-in-Bt'!$H$33:$H$48</c:f>
              <c:numCache>
                <c:formatCode>General</c:formatCode>
                <c:ptCount val="16"/>
                <c:pt idx="0">
                  <c:v>0.45290536278440402</c:v>
                </c:pt>
                <c:pt idx="1">
                  <c:v>0.44408846095931209</c:v>
                </c:pt>
                <c:pt idx="2">
                  <c:v>0.43206974262789094</c:v>
                </c:pt>
                <c:pt idx="3">
                  <c:v>0.41657923307230194</c:v>
                </c:pt>
                <c:pt idx="4">
                  <c:v>0.39750063893714432</c:v>
                </c:pt>
                <c:pt idx="5">
                  <c:v>0.37489664662457511</c:v>
                </c:pt>
                <c:pt idx="6">
                  <c:v>0.34902444630977081</c:v>
                </c:pt>
                <c:pt idx="7">
                  <c:v>0.3203374844573752</c:v>
                </c:pt>
                <c:pt idx="8">
                  <c:v>0.28947052879899182</c:v>
                </c:pt>
                <c:pt idx="9">
                  <c:v>0.25720694105198005</c:v>
                </c:pt>
                <c:pt idx="10">
                  <c:v>0.22442943038160859</c:v>
                </c:pt>
                <c:pt idx="11">
                  <c:v>0.19205816694437747</c:v>
                </c:pt>
                <c:pt idx="12">
                  <c:v>0.16098249646766546</c:v>
                </c:pt>
                <c:pt idx="13">
                  <c:v>0.13199409397637046</c:v>
                </c:pt>
                <c:pt idx="14">
                  <c:v>0.10572978766664047</c:v>
                </c:pt>
                <c:pt idx="15">
                  <c:v>8.2631245100451847E-2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CD16-1B47-91EC-EF95FF3F54FB}"/>
            </c:ext>
          </c:extLst>
        </c:ser>
        <c:ser>
          <c:idx val="7"/>
          <c:order val="7"/>
          <c:tx>
            <c:strRef>
              <c:f>'[2]Ti-in-Bt'!$I$32</c:f>
              <c:strCache>
                <c:ptCount val="1"/>
                <c:pt idx="0">
                  <c:v>750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'[2]Ti-in-Bt'!$I$33:$I$48</c:f>
              <c:numCache>
                <c:formatCode>General</c:formatCode>
                <c:ptCount val="16"/>
                <c:pt idx="0">
                  <c:v>0.65347871808511315</c:v>
                </c:pt>
                <c:pt idx="1">
                  <c:v>0.64075716922395287</c:v>
                </c:pt>
                <c:pt idx="2">
                  <c:v>0.62341584961590502</c:v>
                </c:pt>
                <c:pt idx="3">
                  <c:v>0.6010652237265619</c:v>
                </c:pt>
                <c:pt idx="4">
                  <c:v>0.57353749660568909</c:v>
                </c:pt>
                <c:pt idx="5">
                  <c:v>0.5409231159120893</c:v>
                </c:pt>
                <c:pt idx="6">
                  <c:v>0.50359317088379929</c:v>
                </c:pt>
                <c:pt idx="7">
                  <c:v>0.46220192097275803</c:v>
                </c:pt>
                <c:pt idx="8">
                  <c:v>0.41766524670857552</c:v>
                </c:pt>
                <c:pt idx="9">
                  <c:v>0.3711134288362396</c:v>
                </c:pt>
                <c:pt idx="10">
                  <c:v>0.32382009249062493</c:v>
                </c:pt>
                <c:pt idx="11">
                  <c:v>0.27711291374647046</c:v>
                </c:pt>
                <c:pt idx="12">
                  <c:v>0.23227509336406088</c:v>
                </c:pt>
                <c:pt idx="13">
                  <c:v>0.19044890702154166</c:v>
                </c:pt>
                <c:pt idx="14">
                  <c:v>0.15255320820896812</c:v>
                </c:pt>
                <c:pt idx="15">
                  <c:v>0.1192252610789344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CD16-1B47-91EC-EF95FF3F54FB}"/>
            </c:ext>
          </c:extLst>
        </c:ser>
        <c:ser>
          <c:idx val="8"/>
          <c:order val="8"/>
          <c:tx>
            <c:strRef>
              <c:f>'[2]Ti-in-Bt'!$J$32</c:f>
              <c:strCache>
                <c:ptCount val="1"/>
                <c:pt idx="0">
                  <c:v>800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'[2]Ti-in-Bt'!$J$33:$J$48</c:f>
              <c:numCache>
                <c:formatCode>General</c:formatCode>
                <c:ptCount val="16"/>
                <c:pt idx="0">
                  <c:v>0.99349496246135027</c:v>
                </c:pt>
                <c:pt idx="1">
                  <c:v>0.97415417238129343</c:v>
                </c:pt>
                <c:pt idx="2">
                  <c:v>0.94778986518011588</c:v>
                </c:pt>
                <c:pt idx="3">
                  <c:v>0.91380982326843951</c:v>
                </c:pt>
                <c:pt idx="4">
                  <c:v>0.87195894509028327</c:v>
                </c:pt>
                <c:pt idx="5">
                  <c:v>0.82237473978083375</c:v>
                </c:pt>
                <c:pt idx="6">
                  <c:v>0.76562138070704244</c:v>
                </c:pt>
                <c:pt idx="7">
                  <c:v>0.70269354979451026</c:v>
                </c:pt>
                <c:pt idx="8">
                  <c:v>0.63498367600412253</c:v>
                </c:pt>
                <c:pt idx="9">
                  <c:v>0.56421014464091712</c:v>
                </c:pt>
                <c:pt idx="10">
                  <c:v>0.49230926995743768</c:v>
                </c:pt>
                <c:pt idx="11">
                  <c:v>0.42129954078205634</c:v>
                </c:pt>
                <c:pt idx="12">
                  <c:v>0.35313182935573134</c:v>
                </c:pt>
                <c:pt idx="13">
                  <c:v>0.2895427570871984</c:v>
                </c:pt>
                <c:pt idx="14">
                  <c:v>0.23192927278036785</c:v>
                </c:pt>
                <c:pt idx="15">
                  <c:v>0.18126022011421186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CD16-1B47-91EC-EF95FF3F54FB}"/>
            </c:ext>
          </c:extLst>
        </c:ser>
        <c:ser>
          <c:idx val="9"/>
          <c:order val="9"/>
          <c:tx>
            <c:strRef>
              <c:f>'[2]Ti-in-Bt'!$K$32</c:f>
              <c:strCache>
                <c:ptCount val="1"/>
                <c:pt idx="0">
                  <c:v>850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'[2]Ti-in-Bt'!$K$33:$K$48</c:f>
              <c:numCache>
                <c:formatCode>General</c:formatCode>
                <c:ptCount val="16"/>
                <c:pt idx="9">
                  <c:v>0.90698345090834853</c:v>
                </c:pt>
                <c:pt idx="10">
                  <c:v>0.79140080131729118</c:v>
                </c:pt>
                <c:pt idx="11">
                  <c:v>0.67725069283857187</c:v>
                </c:pt>
                <c:pt idx="12">
                  <c:v>0.56766920668978682</c:v>
                </c:pt>
                <c:pt idx="13">
                  <c:v>0.46544800993537483</c:v>
                </c:pt>
                <c:pt idx="14">
                  <c:v>0.37283273650969107</c:v>
                </c:pt>
                <c:pt idx="15">
                  <c:v>0.29138082948902766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CD16-1B47-91EC-EF95FF3F54FB}"/>
            </c:ext>
          </c:extLst>
        </c:ser>
        <c:ser>
          <c:idx val="10"/>
          <c:order val="10"/>
          <c:tx>
            <c:v>19wm120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G2'!$P$3:$P$39</c:f>
              <c:numCache>
                <c:formatCode>0.000</c:formatCode>
                <c:ptCount val="37"/>
                <c:pt idx="0">
                  <c:v>0.48878916530540101</c:v>
                </c:pt>
                <c:pt idx="1">
                  <c:v>0.48487979997849046</c:v>
                </c:pt>
                <c:pt idx="2">
                  <c:v>0.48344107712232115</c:v>
                </c:pt>
                <c:pt idx="3">
                  <c:v>0.48590078826250249</c:v>
                </c:pt>
                <c:pt idx="4">
                  <c:v>0.48878916530540095</c:v>
                </c:pt>
                <c:pt idx="5">
                  <c:v>0.49309073260150899</c:v>
                </c:pt>
                <c:pt idx="6">
                  <c:v>0.49135072098666122</c:v>
                </c:pt>
                <c:pt idx="7">
                  <c:v>0.48917082686819402</c:v>
                </c:pt>
                <c:pt idx="8">
                  <c:v>0.48447536856860735</c:v>
                </c:pt>
                <c:pt idx="9">
                  <c:v>0.48851990744055168</c:v>
                </c:pt>
                <c:pt idx="10">
                  <c:v>0.46294770319410927</c:v>
                </c:pt>
                <c:pt idx="11">
                  <c:v>0.46234123394679671</c:v>
                </c:pt>
                <c:pt idx="12">
                  <c:v>0.46585596496479725</c:v>
                </c:pt>
                <c:pt idx="13">
                  <c:v>0.49156201143310679</c:v>
                </c:pt>
                <c:pt idx="14">
                  <c:v>0.49054105083468663</c:v>
                </c:pt>
                <c:pt idx="15">
                  <c:v>0.48858391138623219</c:v>
                </c:pt>
                <c:pt idx="16">
                  <c:v>0.49065565230403069</c:v>
                </c:pt>
                <c:pt idx="17">
                  <c:v>0.4890401719665558</c:v>
                </c:pt>
                <c:pt idx="18">
                  <c:v>0.49033116752425915</c:v>
                </c:pt>
                <c:pt idx="19">
                  <c:v>0.48994727782386105</c:v>
                </c:pt>
                <c:pt idx="20" formatCode="General">
                  <c:v>0.48684165360101045</c:v>
                </c:pt>
                <c:pt idx="21">
                  <c:v>0.49372535876710594</c:v>
                </c:pt>
                <c:pt idx="22">
                  <c:v>0.48577295748409527</c:v>
                </c:pt>
                <c:pt idx="23">
                  <c:v>0.49029916077909175</c:v>
                </c:pt>
                <c:pt idx="24" formatCode="General">
                  <c:v>0.48939933019278853</c:v>
                </c:pt>
                <c:pt idx="25" formatCode="General">
                  <c:v>0.49456747227951808</c:v>
                </c:pt>
                <c:pt idx="26" formatCode="General">
                  <c:v>0.49065441948813393</c:v>
                </c:pt>
                <c:pt idx="27" formatCode="General">
                  <c:v>0.49576596379652543</c:v>
                </c:pt>
                <c:pt idx="28" formatCode="General">
                  <c:v>0.49040636516812997</c:v>
                </c:pt>
                <c:pt idx="29" formatCode="General">
                  <c:v>0.49202749066860635</c:v>
                </c:pt>
                <c:pt idx="30" formatCode="General">
                  <c:v>0.48271596365648001</c:v>
                </c:pt>
                <c:pt idx="31" formatCode="General">
                  <c:v>0.49230865966436976</c:v>
                </c:pt>
                <c:pt idx="32" formatCode="General">
                  <c:v>0.53192503827952708</c:v>
                </c:pt>
                <c:pt idx="33" formatCode="General">
                  <c:v>0.48503210852564532</c:v>
                </c:pt>
                <c:pt idx="34" formatCode="General">
                  <c:v>0.48547366195788766</c:v>
                </c:pt>
                <c:pt idx="35" formatCode="General">
                  <c:v>0.4818177786547917</c:v>
                </c:pt>
                <c:pt idx="36" formatCode="General">
                  <c:v>0.48530991436019782</c:v>
                </c:pt>
              </c:numCache>
            </c:numRef>
          </c:xVal>
          <c:yVal>
            <c:numRef>
              <c:f>'Table G2'!$Q$3:$Q$39</c:f>
              <c:numCache>
                <c:formatCode>0.000</c:formatCode>
                <c:ptCount val="37"/>
                <c:pt idx="0">
                  <c:v>0.2191085095810375</c:v>
                </c:pt>
                <c:pt idx="1">
                  <c:v>0.21478680595247818</c:v>
                </c:pt>
                <c:pt idx="2">
                  <c:v>0.2185688330258419</c:v>
                </c:pt>
                <c:pt idx="3">
                  <c:v>0.2005849991789431</c:v>
                </c:pt>
                <c:pt idx="4">
                  <c:v>0.20125003940648764</c:v>
                </c:pt>
                <c:pt idx="5">
                  <c:v>0.20327415976241242</c:v>
                </c:pt>
                <c:pt idx="6">
                  <c:v>0.22404252745541856</c:v>
                </c:pt>
                <c:pt idx="7">
                  <c:v>0.25670654949637545</c:v>
                </c:pt>
                <c:pt idx="8">
                  <c:v>0.24021748923834163</c:v>
                </c:pt>
                <c:pt idx="9">
                  <c:v>0.24310056810571443</c:v>
                </c:pt>
                <c:pt idx="10">
                  <c:v>0.2507656270696535</c:v>
                </c:pt>
                <c:pt idx="11">
                  <c:v>0.24243626401018928</c:v>
                </c:pt>
                <c:pt idx="12">
                  <c:v>0.24652696042028585</c:v>
                </c:pt>
                <c:pt idx="13">
                  <c:v>0.20393565016111431</c:v>
                </c:pt>
                <c:pt idx="14">
                  <c:v>0.20038310782243957</c:v>
                </c:pt>
                <c:pt idx="15">
                  <c:v>0.21127242903813526</c:v>
                </c:pt>
                <c:pt idx="16">
                  <c:v>0.21723788601434804</c:v>
                </c:pt>
                <c:pt idx="17">
                  <c:v>0.21336840306092303</c:v>
                </c:pt>
                <c:pt idx="18">
                  <c:v>0.21557725868434027</c:v>
                </c:pt>
                <c:pt idx="19">
                  <c:v>0.23489919200545434</c:v>
                </c:pt>
                <c:pt idx="20" formatCode="General">
                  <c:v>0.22262194248875544</c:v>
                </c:pt>
                <c:pt idx="21">
                  <c:v>0.22917000160271561</c:v>
                </c:pt>
                <c:pt idx="22">
                  <c:v>0.23646262282017769</c:v>
                </c:pt>
                <c:pt idx="23">
                  <c:v>0.20669711421713863</c:v>
                </c:pt>
                <c:pt idx="24" formatCode="General">
                  <c:v>0.21015083318065955</c:v>
                </c:pt>
                <c:pt idx="25" formatCode="General">
                  <c:v>0.19717947871622404</c:v>
                </c:pt>
                <c:pt idx="26" formatCode="General">
                  <c:v>0.19534595226822948</c:v>
                </c:pt>
                <c:pt idx="27" formatCode="General">
                  <c:v>0.23510930171623284</c:v>
                </c:pt>
                <c:pt idx="28" formatCode="General">
                  <c:v>0.23105261732642754</c:v>
                </c:pt>
                <c:pt idx="29" formatCode="General">
                  <c:v>0.23149933179341409</c:v>
                </c:pt>
                <c:pt idx="30" formatCode="0.00">
                  <c:v>0.21577390273835886</c:v>
                </c:pt>
                <c:pt idx="31" formatCode="0.00">
                  <c:v>0.2101607947737435</c:v>
                </c:pt>
                <c:pt idx="32" formatCode="0.00">
                  <c:v>0.14691265700484185</c:v>
                </c:pt>
                <c:pt idx="33" formatCode="0.00">
                  <c:v>0.23354858740209308</c:v>
                </c:pt>
                <c:pt idx="34" formatCode="0.00">
                  <c:v>0.22271904000829404</c:v>
                </c:pt>
                <c:pt idx="35" formatCode="0.00">
                  <c:v>0.21656045035618687</c:v>
                </c:pt>
                <c:pt idx="36" formatCode="0.00">
                  <c:v>0.22433024804335411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CD16-1B47-91EC-EF95FF3F54FB}"/>
            </c:ext>
          </c:extLst>
        </c:ser>
        <c:ser>
          <c:idx val="13"/>
          <c:order val="11"/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'[2]Ti-in-Bt'!$I$8:$I$9</c:f>
              <c:numCache>
                <c:formatCode>General</c:formatCode>
                <c:ptCount val="2"/>
                <c:pt idx="0">
                  <c:v>0.3</c:v>
                </c:pt>
                <c:pt idx="1">
                  <c:v>1</c:v>
                </c:pt>
              </c:numCache>
            </c:numRef>
          </c:xVal>
          <c:yVal>
            <c:numRef>
              <c:f>'[2]Ti-in-Bt'!$J$8:$J$9</c:f>
              <c:numCache>
                <c:formatCode>General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CD16-1B47-91EC-EF95FF3F5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155072"/>
        <c:axId val="139155648"/>
      </c:scatterChart>
      <c:valAx>
        <c:axId val="139155072"/>
        <c:scaling>
          <c:orientation val="minMax"/>
          <c:max val="1"/>
          <c:min val="0.3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n-GB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X(Mg)</a:t>
                </a:r>
              </a:p>
            </c:rich>
          </c:tx>
          <c:layout>
            <c:manualLayout>
              <c:xMode val="edge"/>
              <c:yMode val="edge"/>
              <c:x val="0.48853259168292001"/>
              <c:y val="0.928040744286616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155648"/>
        <c:crosses val="autoZero"/>
        <c:crossBetween val="midCat"/>
        <c:majorUnit val="0.1"/>
      </c:valAx>
      <c:valAx>
        <c:axId val="139155648"/>
        <c:scaling>
          <c:orientation val="minMax"/>
          <c:max val="0.8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n-GB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 per 22(O)</a:t>
                </a:r>
              </a:p>
            </c:rich>
          </c:tx>
          <c:layout>
            <c:manualLayout>
              <c:xMode val="edge"/>
              <c:yMode val="edge"/>
              <c:x val="1.14678899082569E-2"/>
              <c:y val="0.37220895775124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15507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34091364692"/>
          <c:y val="6.9478992370444803E-2"/>
          <c:w val="0.81192751479124303"/>
          <c:h val="0.794045627090797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'[2]Ti-in-Bt'!$B$32</c:f>
              <c:strCache>
                <c:ptCount val="1"/>
                <c:pt idx="0">
                  <c:v>400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'[2]Ti-in-Bt'!$B$33:$B$48</c:f>
              <c:numCache>
                <c:formatCode>General</c:formatCode>
                <c:ptCount val="16"/>
                <c:pt idx="0">
                  <c:v>0.12382080401429033</c:v>
                </c:pt>
                <c:pt idx="1">
                  <c:v>0.12141033162291427</c:v>
                </c:pt>
                <c:pt idx="2">
                  <c:v>0.1181245074987114</c:v>
                </c:pt>
                <c:pt idx="3">
                  <c:v>0.11388952265337379</c:v>
                </c:pt>
                <c:pt idx="4">
                  <c:v>0.10867358338792933</c:v>
                </c:pt>
                <c:pt idx="5">
                  <c:v>0.10249382767722584</c:v>
                </c:pt>
                <c:pt idx="6">
                  <c:v>9.5420569315030637E-2</c:v>
                </c:pt>
                <c:pt idx="7">
                  <c:v>8.7577777038398294E-2</c:v>
                </c:pt>
                <c:pt idx="8">
                  <c:v>7.9138991408664316E-2</c:v>
                </c:pt>
                <c:pt idx="9">
                  <c:v>7.0318377427278783E-2</c:v>
                </c:pt>
                <c:pt idx="10">
                  <c:v>6.1357260915341265E-2</c:v>
                </c:pt>
                <c:pt idx="11">
                  <c:v>5.2507209237626001E-2</c:v>
                </c:pt>
                <c:pt idx="12">
                  <c:v>4.4011362599702009E-2</c:v>
                </c:pt>
                <c:pt idx="13">
                  <c:v>3.6086158796649129E-2</c:v>
                </c:pt>
                <c:pt idx="14">
                  <c:v>2.8905701704785448E-2</c:v>
                </c:pt>
                <c:pt idx="15">
                  <c:v>2.2590739800778883E-2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880-C64D-B032-2D6CFE21DCF8}"/>
            </c:ext>
          </c:extLst>
        </c:ser>
        <c:ser>
          <c:idx val="1"/>
          <c:order val="1"/>
          <c:tx>
            <c:strRef>
              <c:f>'[2]Ti-in-Bt'!$C$32</c:f>
              <c:strCache>
                <c:ptCount val="1"/>
                <c:pt idx="0">
                  <c:v>450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'[2]Ti-in-Bt'!$C$33:$C$48</c:f>
              <c:numCache>
                <c:formatCode>General</c:formatCode>
                <c:ptCount val="16"/>
                <c:pt idx="0">
                  <c:v>0.14045930693713221</c:v>
                </c:pt>
                <c:pt idx="1">
                  <c:v>0.13772492571437184</c:v>
                </c:pt>
                <c:pt idx="2">
                  <c:v>0.13399756678727601</c:v>
                </c:pt>
                <c:pt idx="3">
                  <c:v>0.12919350303562471</c:v>
                </c:pt>
                <c:pt idx="4">
                  <c:v>0.12327666846099257</c:v>
                </c:pt>
                <c:pt idx="5">
                  <c:v>0.11626650396500028</c:v>
                </c:pt>
                <c:pt idx="6">
                  <c:v>0.1082427718042355</c:v>
                </c:pt>
                <c:pt idx="7">
                  <c:v>9.9346099097276319E-2</c:v>
                </c:pt>
                <c:pt idx="8">
                  <c:v>8.9773346033851995E-2</c:v>
                </c:pt>
                <c:pt idx="9">
                  <c:v>7.9767456179975674E-2</c:v>
                </c:pt>
                <c:pt idx="10">
                  <c:v>6.9602183674521992E-2</c:v>
                </c:pt>
                <c:pt idx="11">
                  <c:v>5.9562900414285504E-2</c:v>
                </c:pt>
                <c:pt idx="12">
                  <c:v>4.9925418731730398E-2</c:v>
                </c:pt>
                <c:pt idx="13">
                  <c:v>4.0935260394655955E-2</c:v>
                </c:pt>
                <c:pt idx="14">
                  <c:v>3.2789924603599474E-2</c:v>
                </c:pt>
                <c:pt idx="15">
                  <c:v>2.5626385492120391E-2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880-C64D-B032-2D6CFE21DCF8}"/>
            </c:ext>
          </c:extLst>
        </c:ser>
        <c:ser>
          <c:idx val="2"/>
          <c:order val="2"/>
          <c:tx>
            <c:strRef>
              <c:f>'[2]Ti-in-Bt'!$D$32</c:f>
              <c:strCache>
                <c:ptCount val="1"/>
                <c:pt idx="0">
                  <c:v>500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'[2]Ti-in-Bt'!$D$33:$D$48</c:f>
              <c:numCache>
                <c:formatCode>General</c:formatCode>
                <c:ptCount val="16"/>
                <c:pt idx="0">
                  <c:v>0.16441201953595536</c:v>
                </c:pt>
                <c:pt idx="1">
                  <c:v>0.16121134064312523</c:v>
                </c:pt>
                <c:pt idx="2">
                  <c:v>0.15684835023613508</c:v>
                </c:pt>
                <c:pt idx="3">
                  <c:v>0.15122504309749171</c:v>
                </c:pt>
                <c:pt idx="4">
                  <c:v>0.14429920284604544</c:v>
                </c:pt>
                <c:pt idx="5">
                  <c:v>0.13609358566625104</c:v>
                </c:pt>
                <c:pt idx="6">
                  <c:v>0.12670155577849582</c:v>
                </c:pt>
                <c:pt idx="7">
                  <c:v>0.11628772163109923</c:v>
                </c:pt>
                <c:pt idx="8">
                  <c:v>0.10508251424401557</c:v>
                </c:pt>
                <c:pt idx="9">
                  <c:v>9.337030667298972E-2</c:v>
                </c:pt>
                <c:pt idx="10">
                  <c:v>8.1471536714634363E-2</c:v>
                </c:pt>
                <c:pt idx="11">
                  <c:v>6.972024111520661E-2</c:v>
                </c:pt>
                <c:pt idx="12">
                  <c:v>5.8439266851401703E-2</c:v>
                </c:pt>
                <c:pt idx="13">
                  <c:v>4.7916004844933247E-2</c:v>
                </c:pt>
                <c:pt idx="14">
                  <c:v>3.8381634097927504E-2</c:v>
                </c:pt>
                <c:pt idx="15">
                  <c:v>2.9996487125286988E-2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880-C64D-B032-2D6CFE21DCF8}"/>
            </c:ext>
          </c:extLst>
        </c:ser>
        <c:ser>
          <c:idx val="3"/>
          <c:order val="3"/>
          <c:tx>
            <c:strRef>
              <c:f>'[2]Ti-in-Bt'!$E$32</c:f>
              <c:strCache>
                <c:ptCount val="1"/>
                <c:pt idx="0">
                  <c:v>550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'[2]Ti-in-Bt'!$E$33:$E$48</c:f>
              <c:numCache>
                <c:formatCode>General</c:formatCode>
                <c:ptCount val="16"/>
                <c:pt idx="0">
                  <c:v>0.19927681065438405</c:v>
                </c:pt>
                <c:pt idx="1">
                  <c:v>0.19539740400581776</c:v>
                </c:pt>
                <c:pt idx="2">
                  <c:v>0.19010920904492237</c:v>
                </c:pt>
                <c:pt idx="3">
                  <c:v>0.18329343781918292</c:v>
                </c:pt>
                <c:pt idx="4">
                  <c:v>0.17489892164995516</c:v>
                </c:pt>
                <c:pt idx="5">
                  <c:v>0.16495324233979591</c:v>
                </c:pt>
                <c:pt idx="6">
                  <c:v>0.15356956268617294</c:v>
                </c:pt>
                <c:pt idx="7">
                  <c:v>0.14094739758270813</c:v>
                </c:pt>
                <c:pt idx="8">
                  <c:v>0.12736604266035315</c:v>
                </c:pt>
                <c:pt idx="9">
                  <c:v>0.11317017439558953</c:v>
                </c:pt>
                <c:pt idx="10">
                  <c:v>9.8748181802203114E-2</c:v>
                </c:pt>
                <c:pt idx="11">
                  <c:v>8.4504936602002034E-2</c:v>
                </c:pt>
                <c:pt idx="12">
                  <c:v>7.0831747873403003E-2</c:v>
                </c:pt>
                <c:pt idx="13">
                  <c:v>5.8076949919772337E-2</c:v>
                </c:pt>
                <c:pt idx="14">
                  <c:v>4.652074496941435E-2</c:v>
                </c:pt>
                <c:pt idx="15">
                  <c:v>3.6357465239062026E-2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880-C64D-B032-2D6CFE21DCF8}"/>
            </c:ext>
          </c:extLst>
        </c:ser>
        <c:ser>
          <c:idx val="4"/>
          <c:order val="4"/>
          <c:tx>
            <c:strRef>
              <c:f>'[2]Ti-in-Bt'!$F$32</c:f>
              <c:strCache>
                <c:ptCount val="1"/>
                <c:pt idx="0">
                  <c:v>600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'[2]Ti-in-Bt'!$F$33:$F$48</c:f>
              <c:numCache>
                <c:formatCode>General</c:formatCode>
                <c:ptCount val="16"/>
                <c:pt idx="0">
                  <c:v>0.25097712298254765</c:v>
                </c:pt>
                <c:pt idx="1">
                  <c:v>0.24609124430785742</c:v>
                </c:pt>
                <c:pt idx="2">
                  <c:v>0.23943108172949207</c:v>
                </c:pt>
                <c:pt idx="3">
                  <c:v>0.23084702898634518</c:v>
                </c:pt>
                <c:pt idx="4">
                  <c:v>0.22027464221407173</c:v>
                </c:pt>
                <c:pt idx="5">
                  <c:v>0.20774865902930467</c:v>
                </c:pt>
                <c:pt idx="6">
                  <c:v>0.19341160114966824</c:v>
                </c:pt>
                <c:pt idx="7">
                  <c:v>0.17751474554928173</c:v>
                </c:pt>
                <c:pt idx="8">
                  <c:v>0.16040984822869361</c:v>
                </c:pt>
                <c:pt idx="9">
                  <c:v>0.14253100841973645</c:v>
                </c:pt>
                <c:pt idx="10">
                  <c:v>0.12436737865831189</c:v>
                </c:pt>
                <c:pt idx="11">
                  <c:v>0.10642887045686701</c:v>
                </c:pt>
                <c:pt idx="12">
                  <c:v>8.920831399657278E-2</c:v>
                </c:pt>
                <c:pt idx="13">
                  <c:v>7.3144415321589246E-2</c:v>
                </c:pt>
                <c:pt idx="14">
                  <c:v>5.859007223714606E-2</c:v>
                </c:pt>
                <c:pt idx="15">
                  <c:v>4.5790034448431313E-2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880-C64D-B032-2D6CFE21DCF8}"/>
            </c:ext>
          </c:extLst>
        </c:ser>
        <c:ser>
          <c:idx val="5"/>
          <c:order val="5"/>
          <c:tx>
            <c:strRef>
              <c:f>'[2]Ti-in-Bt'!$G$32</c:f>
              <c:strCache>
                <c:ptCount val="1"/>
                <c:pt idx="0">
                  <c:v>650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'[2]Ti-in-Bt'!$G$33:$G$48</c:f>
              <c:numCache>
                <c:formatCode>General</c:formatCode>
                <c:ptCount val="16"/>
                <c:pt idx="0">
                  <c:v>0.32959430404928952</c:v>
                </c:pt>
                <c:pt idx="1">
                  <c:v>0.32317795118685849</c:v>
                </c:pt>
                <c:pt idx="2">
                  <c:v>0.31443152990437329</c:v>
                </c:pt>
                <c:pt idx="3">
                  <c:v>0.30315857061558338</c:v>
                </c:pt>
                <c:pt idx="4">
                  <c:v>0.28927444277581327</c:v>
                </c:pt>
                <c:pt idx="5">
                  <c:v>0.27282476536595834</c:v>
                </c:pt>
                <c:pt idx="6">
                  <c:v>0.25399670423513665</c:v>
                </c:pt>
                <c:pt idx="7">
                  <c:v>0.23312024746522705</c:v>
                </c:pt>
                <c:pt idx="8">
                  <c:v>0.21065733665799055</c:v>
                </c:pt>
                <c:pt idx="9">
                  <c:v>0.18717805020345685</c:v>
                </c:pt>
                <c:pt idx="10">
                  <c:v>0.1633247649355323</c:v>
                </c:pt>
                <c:pt idx="11">
                  <c:v>0.13976711929804989</c:v>
                </c:pt>
                <c:pt idx="12">
                  <c:v>0.1171523197720116</c:v>
                </c:pt>
                <c:pt idx="13">
                  <c:v>9.6056494617988764E-2</c:v>
                </c:pt>
                <c:pt idx="14">
                  <c:v>7.6943084906358553E-2</c:v>
                </c:pt>
                <c:pt idx="15">
                  <c:v>6.0133506819556558E-2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880-C64D-B032-2D6CFE21DCF8}"/>
            </c:ext>
          </c:extLst>
        </c:ser>
        <c:ser>
          <c:idx val="6"/>
          <c:order val="6"/>
          <c:tx>
            <c:strRef>
              <c:f>'[2]Ti-in-Bt'!$H$32</c:f>
              <c:strCache>
                <c:ptCount val="1"/>
                <c:pt idx="0">
                  <c:v>700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'[2]Ti-in-Bt'!$H$33:$H$48</c:f>
              <c:numCache>
                <c:formatCode>General</c:formatCode>
                <c:ptCount val="16"/>
                <c:pt idx="0">
                  <c:v>0.45290536278440402</c:v>
                </c:pt>
                <c:pt idx="1">
                  <c:v>0.44408846095931209</c:v>
                </c:pt>
                <c:pt idx="2">
                  <c:v>0.43206974262789094</c:v>
                </c:pt>
                <c:pt idx="3">
                  <c:v>0.41657923307230194</c:v>
                </c:pt>
                <c:pt idx="4">
                  <c:v>0.39750063893714432</c:v>
                </c:pt>
                <c:pt idx="5">
                  <c:v>0.37489664662457511</c:v>
                </c:pt>
                <c:pt idx="6">
                  <c:v>0.34902444630977081</c:v>
                </c:pt>
                <c:pt idx="7">
                  <c:v>0.3203374844573752</c:v>
                </c:pt>
                <c:pt idx="8">
                  <c:v>0.28947052879899182</c:v>
                </c:pt>
                <c:pt idx="9">
                  <c:v>0.25720694105198005</c:v>
                </c:pt>
                <c:pt idx="10">
                  <c:v>0.22442943038160859</c:v>
                </c:pt>
                <c:pt idx="11">
                  <c:v>0.19205816694437747</c:v>
                </c:pt>
                <c:pt idx="12">
                  <c:v>0.16098249646766546</c:v>
                </c:pt>
                <c:pt idx="13">
                  <c:v>0.13199409397637046</c:v>
                </c:pt>
                <c:pt idx="14">
                  <c:v>0.10572978766664047</c:v>
                </c:pt>
                <c:pt idx="15">
                  <c:v>8.2631245100451847E-2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880-C64D-B032-2D6CFE21DCF8}"/>
            </c:ext>
          </c:extLst>
        </c:ser>
        <c:ser>
          <c:idx val="7"/>
          <c:order val="7"/>
          <c:tx>
            <c:strRef>
              <c:f>'[2]Ti-in-Bt'!$I$32</c:f>
              <c:strCache>
                <c:ptCount val="1"/>
                <c:pt idx="0">
                  <c:v>750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'[2]Ti-in-Bt'!$I$33:$I$48</c:f>
              <c:numCache>
                <c:formatCode>General</c:formatCode>
                <c:ptCount val="16"/>
                <c:pt idx="0">
                  <c:v>0.65347871808511315</c:v>
                </c:pt>
                <c:pt idx="1">
                  <c:v>0.64075716922395287</c:v>
                </c:pt>
                <c:pt idx="2">
                  <c:v>0.62341584961590502</c:v>
                </c:pt>
                <c:pt idx="3">
                  <c:v>0.6010652237265619</c:v>
                </c:pt>
                <c:pt idx="4">
                  <c:v>0.57353749660568909</c:v>
                </c:pt>
                <c:pt idx="5">
                  <c:v>0.5409231159120893</c:v>
                </c:pt>
                <c:pt idx="6">
                  <c:v>0.50359317088379929</c:v>
                </c:pt>
                <c:pt idx="7">
                  <c:v>0.46220192097275803</c:v>
                </c:pt>
                <c:pt idx="8">
                  <c:v>0.41766524670857552</c:v>
                </c:pt>
                <c:pt idx="9">
                  <c:v>0.3711134288362396</c:v>
                </c:pt>
                <c:pt idx="10">
                  <c:v>0.32382009249062493</c:v>
                </c:pt>
                <c:pt idx="11">
                  <c:v>0.27711291374647046</c:v>
                </c:pt>
                <c:pt idx="12">
                  <c:v>0.23227509336406088</c:v>
                </c:pt>
                <c:pt idx="13">
                  <c:v>0.19044890702154166</c:v>
                </c:pt>
                <c:pt idx="14">
                  <c:v>0.15255320820896812</c:v>
                </c:pt>
                <c:pt idx="15">
                  <c:v>0.1192252610789344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880-C64D-B032-2D6CFE21DCF8}"/>
            </c:ext>
          </c:extLst>
        </c:ser>
        <c:ser>
          <c:idx val="8"/>
          <c:order val="8"/>
          <c:tx>
            <c:strRef>
              <c:f>'[2]Ti-in-Bt'!$J$32</c:f>
              <c:strCache>
                <c:ptCount val="1"/>
                <c:pt idx="0">
                  <c:v>800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'[2]Ti-in-Bt'!$J$33:$J$48</c:f>
              <c:numCache>
                <c:formatCode>General</c:formatCode>
                <c:ptCount val="16"/>
                <c:pt idx="0">
                  <c:v>0.99349496246135027</c:v>
                </c:pt>
                <c:pt idx="1">
                  <c:v>0.97415417238129343</c:v>
                </c:pt>
                <c:pt idx="2">
                  <c:v>0.94778986518011588</c:v>
                </c:pt>
                <c:pt idx="3">
                  <c:v>0.91380982326843951</c:v>
                </c:pt>
                <c:pt idx="4">
                  <c:v>0.87195894509028327</c:v>
                </c:pt>
                <c:pt idx="5">
                  <c:v>0.82237473978083375</c:v>
                </c:pt>
                <c:pt idx="6">
                  <c:v>0.76562138070704244</c:v>
                </c:pt>
                <c:pt idx="7">
                  <c:v>0.70269354979451026</c:v>
                </c:pt>
                <c:pt idx="8">
                  <c:v>0.63498367600412253</c:v>
                </c:pt>
                <c:pt idx="9">
                  <c:v>0.56421014464091712</c:v>
                </c:pt>
                <c:pt idx="10">
                  <c:v>0.49230926995743768</c:v>
                </c:pt>
                <c:pt idx="11">
                  <c:v>0.42129954078205634</c:v>
                </c:pt>
                <c:pt idx="12">
                  <c:v>0.35313182935573134</c:v>
                </c:pt>
                <c:pt idx="13">
                  <c:v>0.2895427570871984</c:v>
                </c:pt>
                <c:pt idx="14">
                  <c:v>0.23192927278036785</c:v>
                </c:pt>
                <c:pt idx="15">
                  <c:v>0.18126022011421186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880-C64D-B032-2D6CFE21DCF8}"/>
            </c:ext>
          </c:extLst>
        </c:ser>
        <c:ser>
          <c:idx val="9"/>
          <c:order val="9"/>
          <c:tx>
            <c:strRef>
              <c:f>'[2]Ti-in-Bt'!$K$32</c:f>
              <c:strCache>
                <c:ptCount val="1"/>
                <c:pt idx="0">
                  <c:v>850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'[2]Ti-in-Bt'!$K$33:$K$48</c:f>
              <c:numCache>
                <c:formatCode>General</c:formatCode>
                <c:ptCount val="16"/>
                <c:pt idx="9">
                  <c:v>0.90698345090834853</c:v>
                </c:pt>
                <c:pt idx="10">
                  <c:v>0.79140080131729118</c:v>
                </c:pt>
                <c:pt idx="11">
                  <c:v>0.67725069283857187</c:v>
                </c:pt>
                <c:pt idx="12">
                  <c:v>0.56766920668978682</c:v>
                </c:pt>
                <c:pt idx="13">
                  <c:v>0.46544800993537483</c:v>
                </c:pt>
                <c:pt idx="14">
                  <c:v>0.37283273650969107</c:v>
                </c:pt>
                <c:pt idx="15">
                  <c:v>0.29138082948902766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880-C64D-B032-2D6CFE21DCF8}"/>
            </c:ext>
          </c:extLst>
        </c:ser>
        <c:ser>
          <c:idx val="10"/>
          <c:order val="10"/>
          <c:tx>
            <c:strRef>
              <c:f>'[2]Ti-in-Bt'!$N$2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'[2]Ti-in-Bt'!$P$2:$P$9</c:f>
              <c:numCache>
                <c:formatCode>General</c:formatCode>
                <c:ptCount val="8"/>
              </c:numCache>
            </c:numRef>
          </c:xVal>
          <c:yVal>
            <c:numRef>
              <c:f>'[2]Ti-in-Bt'!$Q$2:$Q$9</c:f>
              <c:numCache>
                <c:formatCode>General</c:formatCode>
                <c:ptCount val="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880-C64D-B032-2D6CFE21DCF8}"/>
            </c:ext>
          </c:extLst>
        </c:ser>
        <c:ser>
          <c:idx val="11"/>
          <c:order val="11"/>
          <c:tx>
            <c:v>19WM118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G2'!$P$60:$P$80</c:f>
              <c:numCache>
                <c:formatCode>0.000</c:formatCode>
                <c:ptCount val="21"/>
                <c:pt idx="0">
                  <c:v>0.3994051722711951</c:v>
                </c:pt>
                <c:pt idx="1">
                  <c:v>0.39592574404384262</c:v>
                </c:pt>
                <c:pt idx="2">
                  <c:v>0.38725056567227845</c:v>
                </c:pt>
                <c:pt idx="3">
                  <c:v>0.38731866445377811</c:v>
                </c:pt>
                <c:pt idx="4">
                  <c:v>0.38703862158401892</c:v>
                </c:pt>
                <c:pt idx="5">
                  <c:v>0.40944160894053333</c:v>
                </c:pt>
                <c:pt idx="6">
                  <c:v>0.40722810609953858</c:v>
                </c:pt>
                <c:pt idx="7">
                  <c:v>0.40610980547573022</c:v>
                </c:pt>
                <c:pt idx="8">
                  <c:v>0.41076193928122656</c:v>
                </c:pt>
                <c:pt idx="9">
                  <c:v>0.43519505331866032</c:v>
                </c:pt>
                <c:pt idx="10">
                  <c:v>0.43215701432815529</c:v>
                </c:pt>
                <c:pt idx="11">
                  <c:v>0.43134420119309497</c:v>
                </c:pt>
                <c:pt idx="12">
                  <c:v>0.43737213704218503</c:v>
                </c:pt>
                <c:pt idx="13">
                  <c:v>0.4369918822815253</c:v>
                </c:pt>
                <c:pt idx="14">
                  <c:v>0.43858021224537636</c:v>
                </c:pt>
                <c:pt idx="15">
                  <c:v>0.40026141704136209</c:v>
                </c:pt>
                <c:pt idx="16">
                  <c:v>0.40106875067556785</c:v>
                </c:pt>
                <c:pt idx="17">
                  <c:v>0.3925976220874049</c:v>
                </c:pt>
                <c:pt idx="18">
                  <c:v>0.44525046682743552</c:v>
                </c:pt>
                <c:pt idx="19">
                  <c:v>0.44006930749673157</c:v>
                </c:pt>
                <c:pt idx="20" formatCode="General">
                  <c:v>0.44172009275875024</c:v>
                </c:pt>
              </c:numCache>
            </c:numRef>
          </c:xVal>
          <c:yVal>
            <c:numRef>
              <c:f>'Table G2'!$Q$60:$Q$80</c:f>
              <c:numCache>
                <c:formatCode>0.000</c:formatCode>
                <c:ptCount val="21"/>
                <c:pt idx="0">
                  <c:v>0.40107698816244819</c:v>
                </c:pt>
                <c:pt idx="1">
                  <c:v>0.3946072543806397</c:v>
                </c:pt>
                <c:pt idx="2">
                  <c:v>0.42208156502042321</c:v>
                </c:pt>
                <c:pt idx="3">
                  <c:v>0.42832887379502227</c:v>
                </c:pt>
                <c:pt idx="4">
                  <c:v>0.41460767559509526</c:v>
                </c:pt>
                <c:pt idx="5">
                  <c:v>0.39163304617184497</c:v>
                </c:pt>
                <c:pt idx="6">
                  <c:v>0.35102407747551495</c:v>
                </c:pt>
                <c:pt idx="7">
                  <c:v>0.3855332761758079</c:v>
                </c:pt>
                <c:pt idx="8">
                  <c:v>0.36314461196808751</c:v>
                </c:pt>
                <c:pt idx="9">
                  <c:v>0.328880671968795</c:v>
                </c:pt>
                <c:pt idx="10">
                  <c:v>0.33617758889545063</c:v>
                </c:pt>
                <c:pt idx="11">
                  <c:v>0.34037933245891311</c:v>
                </c:pt>
                <c:pt idx="12">
                  <c:v>0.30098857026926651</c:v>
                </c:pt>
                <c:pt idx="13">
                  <c:v>0.3150427641261021</c:v>
                </c:pt>
                <c:pt idx="14">
                  <c:v>0.30835599685692355</c:v>
                </c:pt>
                <c:pt idx="15">
                  <c:v>0.4030544132932975</c:v>
                </c:pt>
                <c:pt idx="16">
                  <c:v>0.40950059246693765</c:v>
                </c:pt>
                <c:pt idx="17">
                  <c:v>0.40478713344925998</c:v>
                </c:pt>
                <c:pt idx="18">
                  <c:v>0.32225323418808249</c:v>
                </c:pt>
                <c:pt idx="19">
                  <c:v>0.3264495505944579</c:v>
                </c:pt>
                <c:pt idx="20" formatCode="General">
                  <c:v>0.32690002592917422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880-C64D-B032-2D6CFE21DCF8}"/>
            </c:ext>
          </c:extLst>
        </c:ser>
        <c:ser>
          <c:idx val="12"/>
          <c:order val="12"/>
          <c:tx>
            <c:strRef>
              <c:f>'[2]Ti-in-Bt'!$N$17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'[2]Ti-in-Bt'!$P$17:$P$21</c:f>
              <c:numCache>
                <c:formatCode>General</c:formatCode>
                <c:ptCount val="5"/>
              </c:numCache>
            </c:numRef>
          </c:xVal>
          <c:yVal>
            <c:numRef>
              <c:f>'[2]Ti-in-Bt'!$Q$17:$Q$21</c:f>
              <c:numCache>
                <c:formatCode>General</c:formatCode>
                <c:ptCount val="5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880-C64D-B032-2D6CFE21DCF8}"/>
            </c:ext>
          </c:extLst>
        </c:ser>
        <c:ser>
          <c:idx val="13"/>
          <c:order val="13"/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'[2]Ti-in-Bt'!$I$8:$I$9</c:f>
              <c:numCache>
                <c:formatCode>General</c:formatCode>
                <c:ptCount val="2"/>
                <c:pt idx="0">
                  <c:v>0.3</c:v>
                </c:pt>
                <c:pt idx="1">
                  <c:v>1</c:v>
                </c:pt>
              </c:numCache>
            </c:numRef>
          </c:xVal>
          <c:yVal>
            <c:numRef>
              <c:f>'[2]Ti-in-Bt'!$J$8:$J$9</c:f>
              <c:numCache>
                <c:formatCode>General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0880-C64D-B032-2D6CFE21DCF8}"/>
            </c:ext>
          </c:extLst>
        </c:ser>
        <c:ser>
          <c:idx val="14"/>
          <c:order val="14"/>
          <c:tx>
            <c:strRef>
              <c:f>'[2]Ti-in-Bt'!$N$23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'[2]Ti-in-Bt'!$P$23:$P$25</c:f>
              <c:numCache>
                <c:formatCode>General</c:formatCode>
                <c:ptCount val="3"/>
              </c:numCache>
            </c:numRef>
          </c:xVal>
          <c:yVal>
            <c:numRef>
              <c:f>'[2]Ti-in-Bt'!$Q$23:$Q$25</c:f>
              <c:numCache>
                <c:formatCode>General</c:formatCode>
                <c:ptCount val="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0880-C64D-B032-2D6CFE21D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155072"/>
        <c:axId val="139155648"/>
      </c:scatterChart>
      <c:valAx>
        <c:axId val="139155072"/>
        <c:scaling>
          <c:orientation val="minMax"/>
          <c:max val="1"/>
          <c:min val="0.3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n-GB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X(Mg)</a:t>
                </a:r>
              </a:p>
            </c:rich>
          </c:tx>
          <c:layout>
            <c:manualLayout>
              <c:xMode val="edge"/>
              <c:yMode val="edge"/>
              <c:x val="0.48853259168292001"/>
              <c:y val="0.928040744286616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155648"/>
        <c:crosses val="autoZero"/>
        <c:crossBetween val="midCat"/>
        <c:majorUnit val="0.1"/>
      </c:valAx>
      <c:valAx>
        <c:axId val="139155648"/>
        <c:scaling>
          <c:orientation val="minMax"/>
          <c:max val="0.8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n-GB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 per 22(O)</a:t>
                </a:r>
              </a:p>
            </c:rich>
          </c:tx>
          <c:layout>
            <c:manualLayout>
              <c:xMode val="edge"/>
              <c:yMode val="edge"/>
              <c:x val="1.14678899082569E-2"/>
              <c:y val="0.37220895775124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15507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34091364692"/>
          <c:y val="6.9478992370444803E-2"/>
          <c:w val="0.81192751479124303"/>
          <c:h val="0.794045627090797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'[2]Ti-in-Bt'!$B$32</c:f>
              <c:strCache>
                <c:ptCount val="1"/>
                <c:pt idx="0">
                  <c:v>400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'[2]Ti-in-Bt'!$B$33:$B$48</c:f>
              <c:numCache>
                <c:formatCode>General</c:formatCode>
                <c:ptCount val="16"/>
                <c:pt idx="0">
                  <c:v>0.12382080401429033</c:v>
                </c:pt>
                <c:pt idx="1">
                  <c:v>0.12141033162291427</c:v>
                </c:pt>
                <c:pt idx="2">
                  <c:v>0.1181245074987114</c:v>
                </c:pt>
                <c:pt idx="3">
                  <c:v>0.11388952265337379</c:v>
                </c:pt>
                <c:pt idx="4">
                  <c:v>0.10867358338792933</c:v>
                </c:pt>
                <c:pt idx="5">
                  <c:v>0.10249382767722584</c:v>
                </c:pt>
                <c:pt idx="6">
                  <c:v>9.5420569315030637E-2</c:v>
                </c:pt>
                <c:pt idx="7">
                  <c:v>8.7577777038398294E-2</c:v>
                </c:pt>
                <c:pt idx="8">
                  <c:v>7.9138991408664316E-2</c:v>
                </c:pt>
                <c:pt idx="9">
                  <c:v>7.0318377427278783E-2</c:v>
                </c:pt>
                <c:pt idx="10">
                  <c:v>6.1357260915341265E-2</c:v>
                </c:pt>
                <c:pt idx="11">
                  <c:v>5.2507209237626001E-2</c:v>
                </c:pt>
                <c:pt idx="12">
                  <c:v>4.4011362599702009E-2</c:v>
                </c:pt>
                <c:pt idx="13">
                  <c:v>3.6086158796649129E-2</c:v>
                </c:pt>
                <c:pt idx="14">
                  <c:v>2.8905701704785448E-2</c:v>
                </c:pt>
                <c:pt idx="15">
                  <c:v>2.2590739800778883E-2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F5-BD42-96E8-98513CC8FF5C}"/>
            </c:ext>
          </c:extLst>
        </c:ser>
        <c:ser>
          <c:idx val="1"/>
          <c:order val="1"/>
          <c:tx>
            <c:strRef>
              <c:f>'[2]Ti-in-Bt'!$C$32</c:f>
              <c:strCache>
                <c:ptCount val="1"/>
                <c:pt idx="0">
                  <c:v>450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'[2]Ti-in-Bt'!$C$33:$C$48</c:f>
              <c:numCache>
                <c:formatCode>General</c:formatCode>
                <c:ptCount val="16"/>
                <c:pt idx="0">
                  <c:v>0.14045930693713221</c:v>
                </c:pt>
                <c:pt idx="1">
                  <c:v>0.13772492571437184</c:v>
                </c:pt>
                <c:pt idx="2">
                  <c:v>0.13399756678727601</c:v>
                </c:pt>
                <c:pt idx="3">
                  <c:v>0.12919350303562471</c:v>
                </c:pt>
                <c:pt idx="4">
                  <c:v>0.12327666846099257</c:v>
                </c:pt>
                <c:pt idx="5">
                  <c:v>0.11626650396500028</c:v>
                </c:pt>
                <c:pt idx="6">
                  <c:v>0.1082427718042355</c:v>
                </c:pt>
                <c:pt idx="7">
                  <c:v>9.9346099097276319E-2</c:v>
                </c:pt>
                <c:pt idx="8">
                  <c:v>8.9773346033851995E-2</c:v>
                </c:pt>
                <c:pt idx="9">
                  <c:v>7.9767456179975674E-2</c:v>
                </c:pt>
                <c:pt idx="10">
                  <c:v>6.9602183674521992E-2</c:v>
                </c:pt>
                <c:pt idx="11">
                  <c:v>5.9562900414285504E-2</c:v>
                </c:pt>
                <c:pt idx="12">
                  <c:v>4.9925418731730398E-2</c:v>
                </c:pt>
                <c:pt idx="13">
                  <c:v>4.0935260394655955E-2</c:v>
                </c:pt>
                <c:pt idx="14">
                  <c:v>3.2789924603599474E-2</c:v>
                </c:pt>
                <c:pt idx="15">
                  <c:v>2.5626385492120391E-2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2F5-BD42-96E8-98513CC8FF5C}"/>
            </c:ext>
          </c:extLst>
        </c:ser>
        <c:ser>
          <c:idx val="2"/>
          <c:order val="2"/>
          <c:tx>
            <c:strRef>
              <c:f>'[2]Ti-in-Bt'!$D$32</c:f>
              <c:strCache>
                <c:ptCount val="1"/>
                <c:pt idx="0">
                  <c:v>500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'[2]Ti-in-Bt'!$D$33:$D$48</c:f>
              <c:numCache>
                <c:formatCode>General</c:formatCode>
                <c:ptCount val="16"/>
                <c:pt idx="0">
                  <c:v>0.16441201953595536</c:v>
                </c:pt>
                <c:pt idx="1">
                  <c:v>0.16121134064312523</c:v>
                </c:pt>
                <c:pt idx="2">
                  <c:v>0.15684835023613508</c:v>
                </c:pt>
                <c:pt idx="3">
                  <c:v>0.15122504309749171</c:v>
                </c:pt>
                <c:pt idx="4">
                  <c:v>0.14429920284604544</c:v>
                </c:pt>
                <c:pt idx="5">
                  <c:v>0.13609358566625104</c:v>
                </c:pt>
                <c:pt idx="6">
                  <c:v>0.12670155577849582</c:v>
                </c:pt>
                <c:pt idx="7">
                  <c:v>0.11628772163109923</c:v>
                </c:pt>
                <c:pt idx="8">
                  <c:v>0.10508251424401557</c:v>
                </c:pt>
                <c:pt idx="9">
                  <c:v>9.337030667298972E-2</c:v>
                </c:pt>
                <c:pt idx="10">
                  <c:v>8.1471536714634363E-2</c:v>
                </c:pt>
                <c:pt idx="11">
                  <c:v>6.972024111520661E-2</c:v>
                </c:pt>
                <c:pt idx="12">
                  <c:v>5.8439266851401703E-2</c:v>
                </c:pt>
                <c:pt idx="13">
                  <c:v>4.7916004844933247E-2</c:v>
                </c:pt>
                <c:pt idx="14">
                  <c:v>3.8381634097927504E-2</c:v>
                </c:pt>
                <c:pt idx="15">
                  <c:v>2.9996487125286988E-2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2F5-BD42-96E8-98513CC8FF5C}"/>
            </c:ext>
          </c:extLst>
        </c:ser>
        <c:ser>
          <c:idx val="3"/>
          <c:order val="3"/>
          <c:tx>
            <c:strRef>
              <c:f>'[2]Ti-in-Bt'!$E$32</c:f>
              <c:strCache>
                <c:ptCount val="1"/>
                <c:pt idx="0">
                  <c:v>550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'[2]Ti-in-Bt'!$E$33:$E$48</c:f>
              <c:numCache>
                <c:formatCode>General</c:formatCode>
                <c:ptCount val="16"/>
                <c:pt idx="0">
                  <c:v>0.19927681065438405</c:v>
                </c:pt>
                <c:pt idx="1">
                  <c:v>0.19539740400581776</c:v>
                </c:pt>
                <c:pt idx="2">
                  <c:v>0.19010920904492237</c:v>
                </c:pt>
                <c:pt idx="3">
                  <c:v>0.18329343781918292</c:v>
                </c:pt>
                <c:pt idx="4">
                  <c:v>0.17489892164995516</c:v>
                </c:pt>
                <c:pt idx="5">
                  <c:v>0.16495324233979591</c:v>
                </c:pt>
                <c:pt idx="6">
                  <c:v>0.15356956268617294</c:v>
                </c:pt>
                <c:pt idx="7">
                  <c:v>0.14094739758270813</c:v>
                </c:pt>
                <c:pt idx="8">
                  <c:v>0.12736604266035315</c:v>
                </c:pt>
                <c:pt idx="9">
                  <c:v>0.11317017439558953</c:v>
                </c:pt>
                <c:pt idx="10">
                  <c:v>9.8748181802203114E-2</c:v>
                </c:pt>
                <c:pt idx="11">
                  <c:v>8.4504936602002034E-2</c:v>
                </c:pt>
                <c:pt idx="12">
                  <c:v>7.0831747873403003E-2</c:v>
                </c:pt>
                <c:pt idx="13">
                  <c:v>5.8076949919772337E-2</c:v>
                </c:pt>
                <c:pt idx="14">
                  <c:v>4.652074496941435E-2</c:v>
                </c:pt>
                <c:pt idx="15">
                  <c:v>3.6357465239062026E-2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2F5-BD42-96E8-98513CC8FF5C}"/>
            </c:ext>
          </c:extLst>
        </c:ser>
        <c:ser>
          <c:idx val="4"/>
          <c:order val="4"/>
          <c:tx>
            <c:strRef>
              <c:f>'[2]Ti-in-Bt'!$F$32</c:f>
              <c:strCache>
                <c:ptCount val="1"/>
                <c:pt idx="0">
                  <c:v>600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'[2]Ti-in-Bt'!$F$33:$F$48</c:f>
              <c:numCache>
                <c:formatCode>General</c:formatCode>
                <c:ptCount val="16"/>
                <c:pt idx="0">
                  <c:v>0.25097712298254765</c:v>
                </c:pt>
                <c:pt idx="1">
                  <c:v>0.24609124430785742</c:v>
                </c:pt>
                <c:pt idx="2">
                  <c:v>0.23943108172949207</c:v>
                </c:pt>
                <c:pt idx="3">
                  <c:v>0.23084702898634518</c:v>
                </c:pt>
                <c:pt idx="4">
                  <c:v>0.22027464221407173</c:v>
                </c:pt>
                <c:pt idx="5">
                  <c:v>0.20774865902930467</c:v>
                </c:pt>
                <c:pt idx="6">
                  <c:v>0.19341160114966824</c:v>
                </c:pt>
                <c:pt idx="7">
                  <c:v>0.17751474554928173</c:v>
                </c:pt>
                <c:pt idx="8">
                  <c:v>0.16040984822869361</c:v>
                </c:pt>
                <c:pt idx="9">
                  <c:v>0.14253100841973645</c:v>
                </c:pt>
                <c:pt idx="10">
                  <c:v>0.12436737865831189</c:v>
                </c:pt>
                <c:pt idx="11">
                  <c:v>0.10642887045686701</c:v>
                </c:pt>
                <c:pt idx="12">
                  <c:v>8.920831399657278E-2</c:v>
                </c:pt>
                <c:pt idx="13">
                  <c:v>7.3144415321589246E-2</c:v>
                </c:pt>
                <c:pt idx="14">
                  <c:v>5.859007223714606E-2</c:v>
                </c:pt>
                <c:pt idx="15">
                  <c:v>4.5790034448431313E-2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2F5-BD42-96E8-98513CC8FF5C}"/>
            </c:ext>
          </c:extLst>
        </c:ser>
        <c:ser>
          <c:idx val="5"/>
          <c:order val="5"/>
          <c:tx>
            <c:strRef>
              <c:f>'[2]Ti-in-Bt'!$G$32</c:f>
              <c:strCache>
                <c:ptCount val="1"/>
                <c:pt idx="0">
                  <c:v>650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'[2]Ti-in-Bt'!$G$33:$G$48</c:f>
              <c:numCache>
                <c:formatCode>General</c:formatCode>
                <c:ptCount val="16"/>
                <c:pt idx="0">
                  <c:v>0.32959430404928952</c:v>
                </c:pt>
                <c:pt idx="1">
                  <c:v>0.32317795118685849</c:v>
                </c:pt>
                <c:pt idx="2">
                  <c:v>0.31443152990437329</c:v>
                </c:pt>
                <c:pt idx="3">
                  <c:v>0.30315857061558338</c:v>
                </c:pt>
                <c:pt idx="4">
                  <c:v>0.28927444277581327</c:v>
                </c:pt>
                <c:pt idx="5">
                  <c:v>0.27282476536595834</c:v>
                </c:pt>
                <c:pt idx="6">
                  <c:v>0.25399670423513665</c:v>
                </c:pt>
                <c:pt idx="7">
                  <c:v>0.23312024746522705</c:v>
                </c:pt>
                <c:pt idx="8">
                  <c:v>0.21065733665799055</c:v>
                </c:pt>
                <c:pt idx="9">
                  <c:v>0.18717805020345685</c:v>
                </c:pt>
                <c:pt idx="10">
                  <c:v>0.1633247649355323</c:v>
                </c:pt>
                <c:pt idx="11">
                  <c:v>0.13976711929804989</c:v>
                </c:pt>
                <c:pt idx="12">
                  <c:v>0.1171523197720116</c:v>
                </c:pt>
                <c:pt idx="13">
                  <c:v>9.6056494617988764E-2</c:v>
                </c:pt>
                <c:pt idx="14">
                  <c:v>7.6943084906358553E-2</c:v>
                </c:pt>
                <c:pt idx="15">
                  <c:v>6.0133506819556558E-2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2F5-BD42-96E8-98513CC8FF5C}"/>
            </c:ext>
          </c:extLst>
        </c:ser>
        <c:ser>
          <c:idx val="6"/>
          <c:order val="6"/>
          <c:tx>
            <c:strRef>
              <c:f>'[2]Ti-in-Bt'!$H$32</c:f>
              <c:strCache>
                <c:ptCount val="1"/>
                <c:pt idx="0">
                  <c:v>700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'[2]Ti-in-Bt'!$H$33:$H$48</c:f>
              <c:numCache>
                <c:formatCode>General</c:formatCode>
                <c:ptCount val="16"/>
                <c:pt idx="0">
                  <c:v>0.45290536278440402</c:v>
                </c:pt>
                <c:pt idx="1">
                  <c:v>0.44408846095931209</c:v>
                </c:pt>
                <c:pt idx="2">
                  <c:v>0.43206974262789094</c:v>
                </c:pt>
                <c:pt idx="3">
                  <c:v>0.41657923307230194</c:v>
                </c:pt>
                <c:pt idx="4">
                  <c:v>0.39750063893714432</c:v>
                </c:pt>
                <c:pt idx="5">
                  <c:v>0.37489664662457511</c:v>
                </c:pt>
                <c:pt idx="6">
                  <c:v>0.34902444630977081</c:v>
                </c:pt>
                <c:pt idx="7">
                  <c:v>0.3203374844573752</c:v>
                </c:pt>
                <c:pt idx="8">
                  <c:v>0.28947052879899182</c:v>
                </c:pt>
                <c:pt idx="9">
                  <c:v>0.25720694105198005</c:v>
                </c:pt>
                <c:pt idx="10">
                  <c:v>0.22442943038160859</c:v>
                </c:pt>
                <c:pt idx="11">
                  <c:v>0.19205816694437747</c:v>
                </c:pt>
                <c:pt idx="12">
                  <c:v>0.16098249646766546</c:v>
                </c:pt>
                <c:pt idx="13">
                  <c:v>0.13199409397637046</c:v>
                </c:pt>
                <c:pt idx="14">
                  <c:v>0.10572978766664047</c:v>
                </c:pt>
                <c:pt idx="15">
                  <c:v>8.2631245100451847E-2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2F5-BD42-96E8-98513CC8FF5C}"/>
            </c:ext>
          </c:extLst>
        </c:ser>
        <c:ser>
          <c:idx val="7"/>
          <c:order val="7"/>
          <c:tx>
            <c:strRef>
              <c:f>'[2]Ti-in-Bt'!$I$32</c:f>
              <c:strCache>
                <c:ptCount val="1"/>
                <c:pt idx="0">
                  <c:v>750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'[2]Ti-in-Bt'!$I$33:$I$48</c:f>
              <c:numCache>
                <c:formatCode>General</c:formatCode>
                <c:ptCount val="16"/>
                <c:pt idx="0">
                  <c:v>0.65347871808511315</c:v>
                </c:pt>
                <c:pt idx="1">
                  <c:v>0.64075716922395287</c:v>
                </c:pt>
                <c:pt idx="2">
                  <c:v>0.62341584961590502</c:v>
                </c:pt>
                <c:pt idx="3">
                  <c:v>0.6010652237265619</c:v>
                </c:pt>
                <c:pt idx="4">
                  <c:v>0.57353749660568909</c:v>
                </c:pt>
                <c:pt idx="5">
                  <c:v>0.5409231159120893</c:v>
                </c:pt>
                <c:pt idx="6">
                  <c:v>0.50359317088379929</c:v>
                </c:pt>
                <c:pt idx="7">
                  <c:v>0.46220192097275803</c:v>
                </c:pt>
                <c:pt idx="8">
                  <c:v>0.41766524670857552</c:v>
                </c:pt>
                <c:pt idx="9">
                  <c:v>0.3711134288362396</c:v>
                </c:pt>
                <c:pt idx="10">
                  <c:v>0.32382009249062493</c:v>
                </c:pt>
                <c:pt idx="11">
                  <c:v>0.27711291374647046</c:v>
                </c:pt>
                <c:pt idx="12">
                  <c:v>0.23227509336406088</c:v>
                </c:pt>
                <c:pt idx="13">
                  <c:v>0.19044890702154166</c:v>
                </c:pt>
                <c:pt idx="14">
                  <c:v>0.15255320820896812</c:v>
                </c:pt>
                <c:pt idx="15">
                  <c:v>0.1192252610789344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22F5-BD42-96E8-98513CC8FF5C}"/>
            </c:ext>
          </c:extLst>
        </c:ser>
        <c:ser>
          <c:idx val="8"/>
          <c:order val="8"/>
          <c:tx>
            <c:strRef>
              <c:f>'[2]Ti-in-Bt'!$J$32</c:f>
              <c:strCache>
                <c:ptCount val="1"/>
                <c:pt idx="0">
                  <c:v>800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'[2]Ti-in-Bt'!$J$33:$J$48</c:f>
              <c:numCache>
                <c:formatCode>General</c:formatCode>
                <c:ptCount val="16"/>
                <c:pt idx="0">
                  <c:v>0.99349496246135027</c:v>
                </c:pt>
                <c:pt idx="1">
                  <c:v>0.97415417238129343</c:v>
                </c:pt>
                <c:pt idx="2">
                  <c:v>0.94778986518011588</c:v>
                </c:pt>
                <c:pt idx="3">
                  <c:v>0.91380982326843951</c:v>
                </c:pt>
                <c:pt idx="4">
                  <c:v>0.87195894509028327</c:v>
                </c:pt>
                <c:pt idx="5">
                  <c:v>0.82237473978083375</c:v>
                </c:pt>
                <c:pt idx="6">
                  <c:v>0.76562138070704244</c:v>
                </c:pt>
                <c:pt idx="7">
                  <c:v>0.70269354979451026</c:v>
                </c:pt>
                <c:pt idx="8">
                  <c:v>0.63498367600412253</c:v>
                </c:pt>
                <c:pt idx="9">
                  <c:v>0.56421014464091712</c:v>
                </c:pt>
                <c:pt idx="10">
                  <c:v>0.49230926995743768</c:v>
                </c:pt>
                <c:pt idx="11">
                  <c:v>0.42129954078205634</c:v>
                </c:pt>
                <c:pt idx="12">
                  <c:v>0.35313182935573134</c:v>
                </c:pt>
                <c:pt idx="13">
                  <c:v>0.2895427570871984</c:v>
                </c:pt>
                <c:pt idx="14">
                  <c:v>0.23192927278036785</c:v>
                </c:pt>
                <c:pt idx="15">
                  <c:v>0.18126022011421186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22F5-BD42-96E8-98513CC8FF5C}"/>
            </c:ext>
          </c:extLst>
        </c:ser>
        <c:ser>
          <c:idx val="9"/>
          <c:order val="9"/>
          <c:tx>
            <c:strRef>
              <c:f>'[2]Ti-in-Bt'!$K$32</c:f>
              <c:strCache>
                <c:ptCount val="1"/>
                <c:pt idx="0">
                  <c:v>850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'[2]Ti-in-Bt'!$K$33:$K$48</c:f>
              <c:numCache>
                <c:formatCode>General</c:formatCode>
                <c:ptCount val="16"/>
                <c:pt idx="9">
                  <c:v>0.90698345090834853</c:v>
                </c:pt>
                <c:pt idx="10">
                  <c:v>0.79140080131729118</c:v>
                </c:pt>
                <c:pt idx="11">
                  <c:v>0.67725069283857187</c:v>
                </c:pt>
                <c:pt idx="12">
                  <c:v>0.56766920668978682</c:v>
                </c:pt>
                <c:pt idx="13">
                  <c:v>0.46544800993537483</c:v>
                </c:pt>
                <c:pt idx="14">
                  <c:v>0.37283273650969107</c:v>
                </c:pt>
                <c:pt idx="15">
                  <c:v>0.29138082948902766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22F5-BD42-96E8-98513CC8FF5C}"/>
            </c:ext>
          </c:extLst>
        </c:ser>
        <c:ser>
          <c:idx val="12"/>
          <c:order val="10"/>
          <c:tx>
            <c:v>19WM123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G2'!$P$110:$P$155</c:f>
              <c:numCache>
                <c:formatCode>0.000</c:formatCode>
                <c:ptCount val="46"/>
                <c:pt idx="0">
                  <c:v>0.36262488498737683</c:v>
                </c:pt>
                <c:pt idx="1">
                  <c:v>0.36482854699382017</c:v>
                </c:pt>
                <c:pt idx="2">
                  <c:v>0.35003816251856007</c:v>
                </c:pt>
                <c:pt idx="3">
                  <c:v>0.35374067111433288</c:v>
                </c:pt>
                <c:pt idx="4">
                  <c:v>0.36321307571087924</c:v>
                </c:pt>
                <c:pt idx="5">
                  <c:v>0.36402412235471926</c:v>
                </c:pt>
                <c:pt idx="6">
                  <c:v>0.34759097359456936</c:v>
                </c:pt>
                <c:pt idx="7">
                  <c:v>0.36254815106084576</c:v>
                </c:pt>
                <c:pt idx="8">
                  <c:v>0.36184978837521953</c:v>
                </c:pt>
                <c:pt idx="9">
                  <c:v>0.3639314047073976</c:v>
                </c:pt>
                <c:pt idx="10">
                  <c:v>0.36252012441645121</c:v>
                </c:pt>
                <c:pt idx="11">
                  <c:v>0.37379796599893816</c:v>
                </c:pt>
                <c:pt idx="12">
                  <c:v>0.36751740255723803</c:v>
                </c:pt>
                <c:pt idx="13">
                  <c:v>0.36409334298164375</c:v>
                </c:pt>
                <c:pt idx="14">
                  <c:v>0.38918382434492843</c:v>
                </c:pt>
                <c:pt idx="15">
                  <c:v>0.36747617630720913</c:v>
                </c:pt>
                <c:pt idx="16">
                  <c:v>0.37634525956720355</c:v>
                </c:pt>
                <c:pt idx="17">
                  <c:v>0.3637462913694951</c:v>
                </c:pt>
                <c:pt idx="18">
                  <c:v>0.36850528927761583</c:v>
                </c:pt>
                <c:pt idx="19">
                  <c:v>0.36680365791053315</c:v>
                </c:pt>
                <c:pt idx="20" formatCode="General">
                  <c:v>0.36801321242251006</c:v>
                </c:pt>
                <c:pt idx="21">
                  <c:v>0.35651892350578923</c:v>
                </c:pt>
                <c:pt idx="22">
                  <c:v>0.36841042309300465</c:v>
                </c:pt>
                <c:pt idx="23">
                  <c:v>0.36859500099979531</c:v>
                </c:pt>
                <c:pt idx="24" formatCode="General">
                  <c:v>0.38095639762966349</c:v>
                </c:pt>
                <c:pt idx="25" formatCode="General">
                  <c:v>0.38099090278206815</c:v>
                </c:pt>
                <c:pt idx="26" formatCode="General">
                  <c:v>0.39024344930760863</c:v>
                </c:pt>
                <c:pt idx="27" formatCode="General">
                  <c:v>0.38995356428600381</c:v>
                </c:pt>
                <c:pt idx="28" formatCode="General">
                  <c:v>0.38462190983106559</c:v>
                </c:pt>
                <c:pt idx="29" formatCode="General">
                  <c:v>0.38919453638338347</c:v>
                </c:pt>
                <c:pt idx="30" formatCode="General">
                  <c:v>0.38496907502788696</c:v>
                </c:pt>
                <c:pt idx="31" formatCode="General">
                  <c:v>0.38713040043601915</c:v>
                </c:pt>
                <c:pt idx="32" formatCode="General">
                  <c:v>0.36897264272418351</c:v>
                </c:pt>
                <c:pt idx="33" formatCode="General">
                  <c:v>0.37271991533337478</c:v>
                </c:pt>
                <c:pt idx="34" formatCode="General">
                  <c:v>0.37120439337786865</c:v>
                </c:pt>
                <c:pt idx="35" formatCode="General">
                  <c:v>0.37064888270889407</c:v>
                </c:pt>
                <c:pt idx="36" formatCode="General">
                  <c:v>0.38089109866509174</c:v>
                </c:pt>
                <c:pt idx="37" formatCode="General">
                  <c:v>0.3706604048844187</c:v>
                </c:pt>
                <c:pt idx="38" formatCode="General">
                  <c:v>0.36712712099593248</c:v>
                </c:pt>
                <c:pt idx="39" formatCode="General">
                  <c:v>0.36803296107451461</c:v>
                </c:pt>
                <c:pt idx="40" formatCode="General">
                  <c:v>0.36975894821411526</c:v>
                </c:pt>
                <c:pt idx="41" formatCode="General">
                  <c:v>0.37019107525399619</c:v>
                </c:pt>
                <c:pt idx="42" formatCode="General">
                  <c:v>0.35918391454625953</c:v>
                </c:pt>
                <c:pt idx="43" formatCode="General">
                  <c:v>0.35723557463581063</c:v>
                </c:pt>
                <c:pt idx="44" formatCode="General">
                  <c:v>0.35929271829876108</c:v>
                </c:pt>
                <c:pt idx="45" formatCode="General">
                  <c:v>0.35847416410464827</c:v>
                </c:pt>
              </c:numCache>
            </c:numRef>
          </c:xVal>
          <c:yVal>
            <c:numRef>
              <c:f>'Table G2'!$Q$110:$Q$155</c:f>
              <c:numCache>
                <c:formatCode>0.000</c:formatCode>
                <c:ptCount val="46"/>
                <c:pt idx="0">
                  <c:v>0.49472130074362525</c:v>
                </c:pt>
                <c:pt idx="1">
                  <c:v>0.45080838890730429</c:v>
                </c:pt>
                <c:pt idx="2">
                  <c:v>0.48576747243652918</c:v>
                </c:pt>
                <c:pt idx="3">
                  <c:v>0.4924318133563545</c:v>
                </c:pt>
                <c:pt idx="4">
                  <c:v>0.49381403489772152</c:v>
                </c:pt>
                <c:pt idx="5">
                  <c:v>0.49300717047946402</c:v>
                </c:pt>
                <c:pt idx="6">
                  <c:v>0.49063985630186202</c:v>
                </c:pt>
                <c:pt idx="7">
                  <c:v>0.52795368593372327</c:v>
                </c:pt>
                <c:pt idx="8">
                  <c:v>0.52011223769797077</c:v>
                </c:pt>
                <c:pt idx="9">
                  <c:v>0.5121555255157425</c:v>
                </c:pt>
                <c:pt idx="10">
                  <c:v>0.51399982852979487</c:v>
                </c:pt>
                <c:pt idx="11">
                  <c:v>0.44974127267562891</c:v>
                </c:pt>
                <c:pt idx="12">
                  <c:v>0.49654307125937835</c:v>
                </c:pt>
                <c:pt idx="13">
                  <c:v>0.5134390118695551</c:v>
                </c:pt>
                <c:pt idx="14">
                  <c:v>0.40365152153253558</c:v>
                </c:pt>
                <c:pt idx="15">
                  <c:v>0.4880999475117454</c:v>
                </c:pt>
                <c:pt idx="16">
                  <c:v>0.43787577051786719</c:v>
                </c:pt>
                <c:pt idx="17">
                  <c:v>0.54218241064117534</c:v>
                </c:pt>
                <c:pt idx="18">
                  <c:v>0.53067170315143319</c:v>
                </c:pt>
                <c:pt idx="19">
                  <c:v>0.4945768189413362</c:v>
                </c:pt>
                <c:pt idx="20" formatCode="General">
                  <c:v>0.54955199739914107</c:v>
                </c:pt>
                <c:pt idx="21">
                  <c:v>0.54730225422094558</c:v>
                </c:pt>
                <c:pt idx="22">
                  <c:v>0.5573068351347128</c:v>
                </c:pt>
                <c:pt idx="23">
                  <c:v>0.55074827378064206</c:v>
                </c:pt>
                <c:pt idx="24" formatCode="General">
                  <c:v>0.47617449118387173</c:v>
                </c:pt>
                <c:pt idx="25" formatCode="General">
                  <c:v>0.47592096234159675</c:v>
                </c:pt>
                <c:pt idx="26" formatCode="General">
                  <c:v>0.41679369459546506</c:v>
                </c:pt>
                <c:pt idx="27" formatCode="General">
                  <c:v>0.44772716954569003</c:v>
                </c:pt>
                <c:pt idx="28" formatCode="General">
                  <c:v>0.48693156047401548</c:v>
                </c:pt>
                <c:pt idx="29" formatCode="General">
                  <c:v>0.49362292551141979</c:v>
                </c:pt>
                <c:pt idx="30" formatCode="General">
                  <c:v>0.48592537355621473</c:v>
                </c:pt>
                <c:pt idx="31" formatCode="General">
                  <c:v>0.483078496686842</c:v>
                </c:pt>
                <c:pt idx="32" formatCode="General">
                  <c:v>0.55876384742685026</c:v>
                </c:pt>
                <c:pt idx="33" formatCode="General">
                  <c:v>0.5488922543374517</c:v>
                </c:pt>
                <c:pt idx="34" formatCode="General">
                  <c:v>0.5215396638945281</c:v>
                </c:pt>
                <c:pt idx="35" formatCode="General">
                  <c:v>0.51559049369673016</c:v>
                </c:pt>
                <c:pt idx="36" formatCode="General">
                  <c:v>0.49477610015471413</c:v>
                </c:pt>
                <c:pt idx="37" formatCode="General">
                  <c:v>0.51444752845783503</c:v>
                </c:pt>
                <c:pt idx="38" formatCode="General">
                  <c:v>0.53280474032295211</c:v>
                </c:pt>
                <c:pt idx="39" formatCode="General">
                  <c:v>0.53937603686275737</c:v>
                </c:pt>
                <c:pt idx="40" formatCode="General">
                  <c:v>0.52841975654852169</c:v>
                </c:pt>
                <c:pt idx="41" formatCode="General">
                  <c:v>0.51666589346684533</c:v>
                </c:pt>
                <c:pt idx="42" formatCode="General">
                  <c:v>0.47649172984692278</c:v>
                </c:pt>
                <c:pt idx="43" formatCode="General">
                  <c:v>0.49369009243343664</c:v>
                </c:pt>
                <c:pt idx="44" formatCode="General">
                  <c:v>0.48234368696752539</c:v>
                </c:pt>
                <c:pt idx="45" formatCode="General">
                  <c:v>0.50077750656997866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22F5-BD42-96E8-98513CC8FF5C}"/>
            </c:ext>
          </c:extLst>
        </c:ser>
        <c:ser>
          <c:idx val="13"/>
          <c:order val="11"/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'[2]Ti-in-Bt'!$I$8:$I$9</c:f>
              <c:numCache>
                <c:formatCode>General</c:formatCode>
                <c:ptCount val="2"/>
                <c:pt idx="0">
                  <c:v>0.3</c:v>
                </c:pt>
                <c:pt idx="1">
                  <c:v>1</c:v>
                </c:pt>
              </c:numCache>
            </c:numRef>
          </c:xVal>
          <c:yVal>
            <c:numRef>
              <c:f>'[2]Ti-in-Bt'!$J$8:$J$9</c:f>
              <c:numCache>
                <c:formatCode>General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22F5-BD42-96E8-98513CC8F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155072"/>
        <c:axId val="139155648"/>
      </c:scatterChart>
      <c:valAx>
        <c:axId val="139155072"/>
        <c:scaling>
          <c:orientation val="minMax"/>
          <c:max val="1"/>
          <c:min val="0.3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n-GB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X(Mg)</a:t>
                </a:r>
              </a:p>
            </c:rich>
          </c:tx>
          <c:layout>
            <c:manualLayout>
              <c:xMode val="edge"/>
              <c:yMode val="edge"/>
              <c:x val="0.48853259168292001"/>
              <c:y val="0.928040744286616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155648"/>
        <c:crosses val="autoZero"/>
        <c:crossBetween val="midCat"/>
        <c:majorUnit val="0.1"/>
      </c:valAx>
      <c:valAx>
        <c:axId val="139155648"/>
        <c:scaling>
          <c:orientation val="minMax"/>
          <c:max val="0.8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n-GB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 per 22(O)</a:t>
                </a:r>
              </a:p>
            </c:rich>
          </c:tx>
          <c:layout>
            <c:manualLayout>
              <c:xMode val="edge"/>
              <c:yMode val="edge"/>
              <c:x val="1.14678899082569E-2"/>
              <c:y val="0.37220895775124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15507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34091364692"/>
          <c:y val="6.9478992370444803E-2"/>
          <c:w val="0.81192751479124303"/>
          <c:h val="0.794045627090797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'[2]Ti-in-Bt'!$B$32</c:f>
              <c:strCache>
                <c:ptCount val="1"/>
                <c:pt idx="0">
                  <c:v>400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'[2]Ti-in-Bt'!$B$33:$B$48</c:f>
              <c:numCache>
                <c:formatCode>General</c:formatCode>
                <c:ptCount val="16"/>
                <c:pt idx="0">
                  <c:v>0.12382080401429033</c:v>
                </c:pt>
                <c:pt idx="1">
                  <c:v>0.12141033162291427</c:v>
                </c:pt>
                <c:pt idx="2">
                  <c:v>0.1181245074987114</c:v>
                </c:pt>
                <c:pt idx="3">
                  <c:v>0.11388952265337379</c:v>
                </c:pt>
                <c:pt idx="4">
                  <c:v>0.10867358338792933</c:v>
                </c:pt>
                <c:pt idx="5">
                  <c:v>0.10249382767722584</c:v>
                </c:pt>
                <c:pt idx="6">
                  <c:v>9.5420569315030637E-2</c:v>
                </c:pt>
                <c:pt idx="7">
                  <c:v>8.7577777038398294E-2</c:v>
                </c:pt>
                <c:pt idx="8">
                  <c:v>7.9138991408664316E-2</c:v>
                </c:pt>
                <c:pt idx="9">
                  <c:v>7.0318377427278783E-2</c:v>
                </c:pt>
                <c:pt idx="10">
                  <c:v>6.1357260915341265E-2</c:v>
                </c:pt>
                <c:pt idx="11">
                  <c:v>5.2507209237626001E-2</c:v>
                </c:pt>
                <c:pt idx="12">
                  <c:v>4.4011362599702009E-2</c:v>
                </c:pt>
                <c:pt idx="13">
                  <c:v>3.6086158796649129E-2</c:v>
                </c:pt>
                <c:pt idx="14">
                  <c:v>2.8905701704785448E-2</c:v>
                </c:pt>
                <c:pt idx="15">
                  <c:v>2.2590739800778883E-2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56-3441-A1F0-30A485408D54}"/>
            </c:ext>
          </c:extLst>
        </c:ser>
        <c:ser>
          <c:idx val="1"/>
          <c:order val="1"/>
          <c:tx>
            <c:strRef>
              <c:f>'[2]Ti-in-Bt'!$C$32</c:f>
              <c:strCache>
                <c:ptCount val="1"/>
                <c:pt idx="0">
                  <c:v>450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'[2]Ti-in-Bt'!$C$33:$C$48</c:f>
              <c:numCache>
                <c:formatCode>General</c:formatCode>
                <c:ptCount val="16"/>
                <c:pt idx="0">
                  <c:v>0.14045930693713221</c:v>
                </c:pt>
                <c:pt idx="1">
                  <c:v>0.13772492571437184</c:v>
                </c:pt>
                <c:pt idx="2">
                  <c:v>0.13399756678727601</c:v>
                </c:pt>
                <c:pt idx="3">
                  <c:v>0.12919350303562471</c:v>
                </c:pt>
                <c:pt idx="4">
                  <c:v>0.12327666846099257</c:v>
                </c:pt>
                <c:pt idx="5">
                  <c:v>0.11626650396500028</c:v>
                </c:pt>
                <c:pt idx="6">
                  <c:v>0.1082427718042355</c:v>
                </c:pt>
                <c:pt idx="7">
                  <c:v>9.9346099097276319E-2</c:v>
                </c:pt>
                <c:pt idx="8">
                  <c:v>8.9773346033851995E-2</c:v>
                </c:pt>
                <c:pt idx="9">
                  <c:v>7.9767456179975674E-2</c:v>
                </c:pt>
                <c:pt idx="10">
                  <c:v>6.9602183674521992E-2</c:v>
                </c:pt>
                <c:pt idx="11">
                  <c:v>5.9562900414285504E-2</c:v>
                </c:pt>
                <c:pt idx="12">
                  <c:v>4.9925418731730398E-2</c:v>
                </c:pt>
                <c:pt idx="13">
                  <c:v>4.0935260394655955E-2</c:v>
                </c:pt>
                <c:pt idx="14">
                  <c:v>3.2789924603599474E-2</c:v>
                </c:pt>
                <c:pt idx="15">
                  <c:v>2.5626385492120391E-2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156-3441-A1F0-30A485408D54}"/>
            </c:ext>
          </c:extLst>
        </c:ser>
        <c:ser>
          <c:idx val="2"/>
          <c:order val="2"/>
          <c:tx>
            <c:strRef>
              <c:f>'[2]Ti-in-Bt'!$D$32</c:f>
              <c:strCache>
                <c:ptCount val="1"/>
                <c:pt idx="0">
                  <c:v>500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'[2]Ti-in-Bt'!$D$33:$D$48</c:f>
              <c:numCache>
                <c:formatCode>General</c:formatCode>
                <c:ptCount val="16"/>
                <c:pt idx="0">
                  <c:v>0.16441201953595536</c:v>
                </c:pt>
                <c:pt idx="1">
                  <c:v>0.16121134064312523</c:v>
                </c:pt>
                <c:pt idx="2">
                  <c:v>0.15684835023613508</c:v>
                </c:pt>
                <c:pt idx="3">
                  <c:v>0.15122504309749171</c:v>
                </c:pt>
                <c:pt idx="4">
                  <c:v>0.14429920284604544</c:v>
                </c:pt>
                <c:pt idx="5">
                  <c:v>0.13609358566625104</c:v>
                </c:pt>
                <c:pt idx="6">
                  <c:v>0.12670155577849582</c:v>
                </c:pt>
                <c:pt idx="7">
                  <c:v>0.11628772163109923</c:v>
                </c:pt>
                <c:pt idx="8">
                  <c:v>0.10508251424401557</c:v>
                </c:pt>
                <c:pt idx="9">
                  <c:v>9.337030667298972E-2</c:v>
                </c:pt>
                <c:pt idx="10">
                  <c:v>8.1471536714634363E-2</c:v>
                </c:pt>
                <c:pt idx="11">
                  <c:v>6.972024111520661E-2</c:v>
                </c:pt>
                <c:pt idx="12">
                  <c:v>5.8439266851401703E-2</c:v>
                </c:pt>
                <c:pt idx="13">
                  <c:v>4.7916004844933247E-2</c:v>
                </c:pt>
                <c:pt idx="14">
                  <c:v>3.8381634097927504E-2</c:v>
                </c:pt>
                <c:pt idx="15">
                  <c:v>2.9996487125286988E-2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156-3441-A1F0-30A485408D54}"/>
            </c:ext>
          </c:extLst>
        </c:ser>
        <c:ser>
          <c:idx val="3"/>
          <c:order val="3"/>
          <c:tx>
            <c:strRef>
              <c:f>'[2]Ti-in-Bt'!$E$32</c:f>
              <c:strCache>
                <c:ptCount val="1"/>
                <c:pt idx="0">
                  <c:v>550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'[2]Ti-in-Bt'!$E$33:$E$48</c:f>
              <c:numCache>
                <c:formatCode>General</c:formatCode>
                <c:ptCount val="16"/>
                <c:pt idx="0">
                  <c:v>0.19927681065438405</c:v>
                </c:pt>
                <c:pt idx="1">
                  <c:v>0.19539740400581776</c:v>
                </c:pt>
                <c:pt idx="2">
                  <c:v>0.19010920904492237</c:v>
                </c:pt>
                <c:pt idx="3">
                  <c:v>0.18329343781918292</c:v>
                </c:pt>
                <c:pt idx="4">
                  <c:v>0.17489892164995516</c:v>
                </c:pt>
                <c:pt idx="5">
                  <c:v>0.16495324233979591</c:v>
                </c:pt>
                <c:pt idx="6">
                  <c:v>0.15356956268617294</c:v>
                </c:pt>
                <c:pt idx="7">
                  <c:v>0.14094739758270813</c:v>
                </c:pt>
                <c:pt idx="8">
                  <c:v>0.12736604266035315</c:v>
                </c:pt>
                <c:pt idx="9">
                  <c:v>0.11317017439558953</c:v>
                </c:pt>
                <c:pt idx="10">
                  <c:v>9.8748181802203114E-2</c:v>
                </c:pt>
                <c:pt idx="11">
                  <c:v>8.4504936602002034E-2</c:v>
                </c:pt>
                <c:pt idx="12">
                  <c:v>7.0831747873403003E-2</c:v>
                </c:pt>
                <c:pt idx="13">
                  <c:v>5.8076949919772337E-2</c:v>
                </c:pt>
                <c:pt idx="14">
                  <c:v>4.652074496941435E-2</c:v>
                </c:pt>
                <c:pt idx="15">
                  <c:v>3.6357465239062026E-2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156-3441-A1F0-30A485408D54}"/>
            </c:ext>
          </c:extLst>
        </c:ser>
        <c:ser>
          <c:idx val="4"/>
          <c:order val="4"/>
          <c:tx>
            <c:strRef>
              <c:f>'[2]Ti-in-Bt'!$F$32</c:f>
              <c:strCache>
                <c:ptCount val="1"/>
                <c:pt idx="0">
                  <c:v>600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'[2]Ti-in-Bt'!$F$33:$F$48</c:f>
              <c:numCache>
                <c:formatCode>General</c:formatCode>
                <c:ptCount val="16"/>
                <c:pt idx="0">
                  <c:v>0.25097712298254765</c:v>
                </c:pt>
                <c:pt idx="1">
                  <c:v>0.24609124430785742</c:v>
                </c:pt>
                <c:pt idx="2">
                  <c:v>0.23943108172949207</c:v>
                </c:pt>
                <c:pt idx="3">
                  <c:v>0.23084702898634518</c:v>
                </c:pt>
                <c:pt idx="4">
                  <c:v>0.22027464221407173</c:v>
                </c:pt>
                <c:pt idx="5">
                  <c:v>0.20774865902930467</c:v>
                </c:pt>
                <c:pt idx="6">
                  <c:v>0.19341160114966824</c:v>
                </c:pt>
                <c:pt idx="7">
                  <c:v>0.17751474554928173</c:v>
                </c:pt>
                <c:pt idx="8">
                  <c:v>0.16040984822869361</c:v>
                </c:pt>
                <c:pt idx="9">
                  <c:v>0.14253100841973645</c:v>
                </c:pt>
                <c:pt idx="10">
                  <c:v>0.12436737865831189</c:v>
                </c:pt>
                <c:pt idx="11">
                  <c:v>0.10642887045686701</c:v>
                </c:pt>
                <c:pt idx="12">
                  <c:v>8.920831399657278E-2</c:v>
                </c:pt>
                <c:pt idx="13">
                  <c:v>7.3144415321589246E-2</c:v>
                </c:pt>
                <c:pt idx="14">
                  <c:v>5.859007223714606E-2</c:v>
                </c:pt>
                <c:pt idx="15">
                  <c:v>4.5790034448431313E-2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156-3441-A1F0-30A485408D54}"/>
            </c:ext>
          </c:extLst>
        </c:ser>
        <c:ser>
          <c:idx val="5"/>
          <c:order val="5"/>
          <c:tx>
            <c:strRef>
              <c:f>'[2]Ti-in-Bt'!$G$32</c:f>
              <c:strCache>
                <c:ptCount val="1"/>
                <c:pt idx="0">
                  <c:v>650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'[2]Ti-in-Bt'!$G$33:$G$48</c:f>
              <c:numCache>
                <c:formatCode>General</c:formatCode>
                <c:ptCount val="16"/>
                <c:pt idx="0">
                  <c:v>0.32959430404928952</c:v>
                </c:pt>
                <c:pt idx="1">
                  <c:v>0.32317795118685849</c:v>
                </c:pt>
                <c:pt idx="2">
                  <c:v>0.31443152990437329</c:v>
                </c:pt>
                <c:pt idx="3">
                  <c:v>0.30315857061558338</c:v>
                </c:pt>
                <c:pt idx="4">
                  <c:v>0.28927444277581327</c:v>
                </c:pt>
                <c:pt idx="5">
                  <c:v>0.27282476536595834</c:v>
                </c:pt>
                <c:pt idx="6">
                  <c:v>0.25399670423513665</c:v>
                </c:pt>
                <c:pt idx="7">
                  <c:v>0.23312024746522705</c:v>
                </c:pt>
                <c:pt idx="8">
                  <c:v>0.21065733665799055</c:v>
                </c:pt>
                <c:pt idx="9">
                  <c:v>0.18717805020345685</c:v>
                </c:pt>
                <c:pt idx="10">
                  <c:v>0.1633247649355323</c:v>
                </c:pt>
                <c:pt idx="11">
                  <c:v>0.13976711929804989</c:v>
                </c:pt>
                <c:pt idx="12">
                  <c:v>0.1171523197720116</c:v>
                </c:pt>
                <c:pt idx="13">
                  <c:v>9.6056494617988764E-2</c:v>
                </c:pt>
                <c:pt idx="14">
                  <c:v>7.6943084906358553E-2</c:v>
                </c:pt>
                <c:pt idx="15">
                  <c:v>6.0133506819556558E-2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156-3441-A1F0-30A485408D54}"/>
            </c:ext>
          </c:extLst>
        </c:ser>
        <c:ser>
          <c:idx val="6"/>
          <c:order val="6"/>
          <c:tx>
            <c:strRef>
              <c:f>'[2]Ti-in-Bt'!$H$32</c:f>
              <c:strCache>
                <c:ptCount val="1"/>
                <c:pt idx="0">
                  <c:v>700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'[2]Ti-in-Bt'!$H$33:$H$48</c:f>
              <c:numCache>
                <c:formatCode>General</c:formatCode>
                <c:ptCount val="16"/>
                <c:pt idx="0">
                  <c:v>0.45290536278440402</c:v>
                </c:pt>
                <c:pt idx="1">
                  <c:v>0.44408846095931209</c:v>
                </c:pt>
                <c:pt idx="2">
                  <c:v>0.43206974262789094</c:v>
                </c:pt>
                <c:pt idx="3">
                  <c:v>0.41657923307230194</c:v>
                </c:pt>
                <c:pt idx="4">
                  <c:v>0.39750063893714432</c:v>
                </c:pt>
                <c:pt idx="5">
                  <c:v>0.37489664662457511</c:v>
                </c:pt>
                <c:pt idx="6">
                  <c:v>0.34902444630977081</c:v>
                </c:pt>
                <c:pt idx="7">
                  <c:v>0.3203374844573752</c:v>
                </c:pt>
                <c:pt idx="8">
                  <c:v>0.28947052879899182</c:v>
                </c:pt>
                <c:pt idx="9">
                  <c:v>0.25720694105198005</c:v>
                </c:pt>
                <c:pt idx="10">
                  <c:v>0.22442943038160859</c:v>
                </c:pt>
                <c:pt idx="11">
                  <c:v>0.19205816694437747</c:v>
                </c:pt>
                <c:pt idx="12">
                  <c:v>0.16098249646766546</c:v>
                </c:pt>
                <c:pt idx="13">
                  <c:v>0.13199409397637046</c:v>
                </c:pt>
                <c:pt idx="14">
                  <c:v>0.10572978766664047</c:v>
                </c:pt>
                <c:pt idx="15">
                  <c:v>8.2631245100451847E-2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156-3441-A1F0-30A485408D54}"/>
            </c:ext>
          </c:extLst>
        </c:ser>
        <c:ser>
          <c:idx val="7"/>
          <c:order val="7"/>
          <c:tx>
            <c:strRef>
              <c:f>'[2]Ti-in-Bt'!$I$32</c:f>
              <c:strCache>
                <c:ptCount val="1"/>
                <c:pt idx="0">
                  <c:v>750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'[2]Ti-in-Bt'!$I$33:$I$48</c:f>
              <c:numCache>
                <c:formatCode>General</c:formatCode>
                <c:ptCount val="16"/>
                <c:pt idx="0">
                  <c:v>0.65347871808511315</c:v>
                </c:pt>
                <c:pt idx="1">
                  <c:v>0.64075716922395287</c:v>
                </c:pt>
                <c:pt idx="2">
                  <c:v>0.62341584961590502</c:v>
                </c:pt>
                <c:pt idx="3">
                  <c:v>0.6010652237265619</c:v>
                </c:pt>
                <c:pt idx="4">
                  <c:v>0.57353749660568909</c:v>
                </c:pt>
                <c:pt idx="5">
                  <c:v>0.5409231159120893</c:v>
                </c:pt>
                <c:pt idx="6">
                  <c:v>0.50359317088379929</c:v>
                </c:pt>
                <c:pt idx="7">
                  <c:v>0.46220192097275803</c:v>
                </c:pt>
                <c:pt idx="8">
                  <c:v>0.41766524670857552</c:v>
                </c:pt>
                <c:pt idx="9">
                  <c:v>0.3711134288362396</c:v>
                </c:pt>
                <c:pt idx="10">
                  <c:v>0.32382009249062493</c:v>
                </c:pt>
                <c:pt idx="11">
                  <c:v>0.27711291374647046</c:v>
                </c:pt>
                <c:pt idx="12">
                  <c:v>0.23227509336406088</c:v>
                </c:pt>
                <c:pt idx="13">
                  <c:v>0.19044890702154166</c:v>
                </c:pt>
                <c:pt idx="14">
                  <c:v>0.15255320820896812</c:v>
                </c:pt>
                <c:pt idx="15">
                  <c:v>0.1192252610789344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156-3441-A1F0-30A485408D54}"/>
            </c:ext>
          </c:extLst>
        </c:ser>
        <c:ser>
          <c:idx val="8"/>
          <c:order val="8"/>
          <c:tx>
            <c:strRef>
              <c:f>'[2]Ti-in-Bt'!$J$32</c:f>
              <c:strCache>
                <c:ptCount val="1"/>
                <c:pt idx="0">
                  <c:v>800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'[2]Ti-in-Bt'!$J$33:$J$48</c:f>
              <c:numCache>
                <c:formatCode>General</c:formatCode>
                <c:ptCount val="16"/>
                <c:pt idx="0">
                  <c:v>0.99349496246135027</c:v>
                </c:pt>
                <c:pt idx="1">
                  <c:v>0.97415417238129343</c:v>
                </c:pt>
                <c:pt idx="2">
                  <c:v>0.94778986518011588</c:v>
                </c:pt>
                <c:pt idx="3">
                  <c:v>0.91380982326843951</c:v>
                </c:pt>
                <c:pt idx="4">
                  <c:v>0.87195894509028327</c:v>
                </c:pt>
                <c:pt idx="5">
                  <c:v>0.82237473978083375</c:v>
                </c:pt>
                <c:pt idx="6">
                  <c:v>0.76562138070704244</c:v>
                </c:pt>
                <c:pt idx="7">
                  <c:v>0.70269354979451026</c:v>
                </c:pt>
                <c:pt idx="8">
                  <c:v>0.63498367600412253</c:v>
                </c:pt>
                <c:pt idx="9">
                  <c:v>0.56421014464091712</c:v>
                </c:pt>
                <c:pt idx="10">
                  <c:v>0.49230926995743768</c:v>
                </c:pt>
                <c:pt idx="11">
                  <c:v>0.42129954078205634</c:v>
                </c:pt>
                <c:pt idx="12">
                  <c:v>0.35313182935573134</c:v>
                </c:pt>
                <c:pt idx="13">
                  <c:v>0.2895427570871984</c:v>
                </c:pt>
                <c:pt idx="14">
                  <c:v>0.23192927278036785</c:v>
                </c:pt>
                <c:pt idx="15">
                  <c:v>0.18126022011421186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156-3441-A1F0-30A485408D54}"/>
            </c:ext>
          </c:extLst>
        </c:ser>
        <c:ser>
          <c:idx val="9"/>
          <c:order val="9"/>
          <c:tx>
            <c:strRef>
              <c:f>'[2]Ti-in-Bt'!$K$32</c:f>
              <c:strCache>
                <c:ptCount val="1"/>
                <c:pt idx="0">
                  <c:v>850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'[2]Ti-in-Bt'!$A$33:$A$48</c:f>
              <c:numCache>
                <c:formatCode>General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0.55000000000000004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  <c:pt idx="10">
                  <c:v>0.75</c:v>
                </c:pt>
                <c:pt idx="11">
                  <c:v>0.8</c:v>
                </c:pt>
                <c:pt idx="12">
                  <c:v>0.85</c:v>
                </c:pt>
                <c:pt idx="13">
                  <c:v>0.9</c:v>
                </c:pt>
                <c:pt idx="14">
                  <c:v>0.95</c:v>
                </c:pt>
                <c:pt idx="15">
                  <c:v>1</c:v>
                </c:pt>
              </c:numCache>
            </c:numRef>
          </c:xVal>
          <c:yVal>
            <c:numRef>
              <c:f>'[2]Ti-in-Bt'!$K$33:$K$48</c:f>
              <c:numCache>
                <c:formatCode>General</c:formatCode>
                <c:ptCount val="16"/>
                <c:pt idx="9">
                  <c:v>0.90698345090834853</c:v>
                </c:pt>
                <c:pt idx="10">
                  <c:v>0.79140080131729118</c:v>
                </c:pt>
                <c:pt idx="11">
                  <c:v>0.67725069283857187</c:v>
                </c:pt>
                <c:pt idx="12">
                  <c:v>0.56766920668978682</c:v>
                </c:pt>
                <c:pt idx="13">
                  <c:v>0.46544800993537483</c:v>
                </c:pt>
                <c:pt idx="14">
                  <c:v>0.37283273650969107</c:v>
                </c:pt>
                <c:pt idx="15">
                  <c:v>0.29138082948902766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156-3441-A1F0-30A485408D54}"/>
            </c:ext>
          </c:extLst>
        </c:ser>
        <c:ser>
          <c:idx val="11"/>
          <c:order val="10"/>
          <c:tx>
            <c:v>19WM118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G2'!$P$60:$P$80</c:f>
              <c:numCache>
                <c:formatCode>0.000</c:formatCode>
                <c:ptCount val="21"/>
                <c:pt idx="0">
                  <c:v>0.3994051722711951</c:v>
                </c:pt>
                <c:pt idx="1">
                  <c:v>0.39592574404384262</c:v>
                </c:pt>
                <c:pt idx="2">
                  <c:v>0.38725056567227845</c:v>
                </c:pt>
                <c:pt idx="3">
                  <c:v>0.38731866445377811</c:v>
                </c:pt>
                <c:pt idx="4">
                  <c:v>0.38703862158401892</c:v>
                </c:pt>
                <c:pt idx="5">
                  <c:v>0.40944160894053333</c:v>
                </c:pt>
                <c:pt idx="6">
                  <c:v>0.40722810609953858</c:v>
                </c:pt>
                <c:pt idx="7">
                  <c:v>0.40610980547573022</c:v>
                </c:pt>
                <c:pt idx="8">
                  <c:v>0.41076193928122656</c:v>
                </c:pt>
                <c:pt idx="9">
                  <c:v>0.43519505331866032</c:v>
                </c:pt>
                <c:pt idx="10">
                  <c:v>0.43215701432815529</c:v>
                </c:pt>
                <c:pt idx="11">
                  <c:v>0.43134420119309497</c:v>
                </c:pt>
                <c:pt idx="12">
                  <c:v>0.43737213704218503</c:v>
                </c:pt>
                <c:pt idx="13">
                  <c:v>0.4369918822815253</c:v>
                </c:pt>
                <c:pt idx="14">
                  <c:v>0.43858021224537636</c:v>
                </c:pt>
                <c:pt idx="15">
                  <c:v>0.40026141704136209</c:v>
                </c:pt>
                <c:pt idx="16">
                  <c:v>0.40106875067556785</c:v>
                </c:pt>
                <c:pt idx="17">
                  <c:v>0.3925976220874049</c:v>
                </c:pt>
                <c:pt idx="18">
                  <c:v>0.44525046682743552</c:v>
                </c:pt>
                <c:pt idx="19">
                  <c:v>0.44006930749673157</c:v>
                </c:pt>
                <c:pt idx="20" formatCode="General">
                  <c:v>0.44172009275875024</c:v>
                </c:pt>
              </c:numCache>
            </c:numRef>
          </c:xVal>
          <c:yVal>
            <c:numRef>
              <c:f>'Table G2'!$Q$60:$Q$80</c:f>
              <c:numCache>
                <c:formatCode>0.000</c:formatCode>
                <c:ptCount val="21"/>
                <c:pt idx="0">
                  <c:v>0.40107698816244819</c:v>
                </c:pt>
                <c:pt idx="1">
                  <c:v>0.3946072543806397</c:v>
                </c:pt>
                <c:pt idx="2">
                  <c:v>0.42208156502042321</c:v>
                </c:pt>
                <c:pt idx="3">
                  <c:v>0.42832887379502227</c:v>
                </c:pt>
                <c:pt idx="4">
                  <c:v>0.41460767559509526</c:v>
                </c:pt>
                <c:pt idx="5">
                  <c:v>0.39163304617184497</c:v>
                </c:pt>
                <c:pt idx="6">
                  <c:v>0.35102407747551495</c:v>
                </c:pt>
                <c:pt idx="7">
                  <c:v>0.3855332761758079</c:v>
                </c:pt>
                <c:pt idx="8">
                  <c:v>0.36314461196808751</c:v>
                </c:pt>
                <c:pt idx="9">
                  <c:v>0.328880671968795</c:v>
                </c:pt>
                <c:pt idx="10">
                  <c:v>0.33617758889545063</c:v>
                </c:pt>
                <c:pt idx="11">
                  <c:v>0.34037933245891311</c:v>
                </c:pt>
                <c:pt idx="12">
                  <c:v>0.30098857026926651</c:v>
                </c:pt>
                <c:pt idx="13">
                  <c:v>0.3150427641261021</c:v>
                </c:pt>
                <c:pt idx="14">
                  <c:v>0.30835599685692355</c:v>
                </c:pt>
                <c:pt idx="15">
                  <c:v>0.4030544132932975</c:v>
                </c:pt>
                <c:pt idx="16">
                  <c:v>0.40950059246693765</c:v>
                </c:pt>
                <c:pt idx="17">
                  <c:v>0.40478713344925998</c:v>
                </c:pt>
                <c:pt idx="18">
                  <c:v>0.32225323418808249</c:v>
                </c:pt>
                <c:pt idx="19">
                  <c:v>0.3264495505944579</c:v>
                </c:pt>
                <c:pt idx="20" formatCode="General">
                  <c:v>0.32690002592917422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156-3441-A1F0-30A485408D54}"/>
            </c:ext>
          </c:extLst>
        </c:ser>
        <c:ser>
          <c:idx val="12"/>
          <c:order val="11"/>
          <c:tx>
            <c:v>19WM120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G2'!$P$3:$P$39</c:f>
              <c:numCache>
                <c:formatCode>0.000</c:formatCode>
                <c:ptCount val="37"/>
                <c:pt idx="0">
                  <c:v>0.48878916530540101</c:v>
                </c:pt>
                <c:pt idx="1">
                  <c:v>0.48487979997849046</c:v>
                </c:pt>
                <c:pt idx="2">
                  <c:v>0.48344107712232115</c:v>
                </c:pt>
                <c:pt idx="3">
                  <c:v>0.48590078826250249</c:v>
                </c:pt>
                <c:pt idx="4">
                  <c:v>0.48878916530540095</c:v>
                </c:pt>
                <c:pt idx="5">
                  <c:v>0.49309073260150899</c:v>
                </c:pt>
                <c:pt idx="6">
                  <c:v>0.49135072098666122</c:v>
                </c:pt>
                <c:pt idx="7">
                  <c:v>0.48917082686819402</c:v>
                </c:pt>
                <c:pt idx="8">
                  <c:v>0.48447536856860735</c:v>
                </c:pt>
                <c:pt idx="9">
                  <c:v>0.48851990744055168</c:v>
                </c:pt>
                <c:pt idx="10">
                  <c:v>0.46294770319410927</c:v>
                </c:pt>
                <c:pt idx="11">
                  <c:v>0.46234123394679671</c:v>
                </c:pt>
                <c:pt idx="12">
                  <c:v>0.46585596496479725</c:v>
                </c:pt>
                <c:pt idx="13">
                  <c:v>0.49156201143310679</c:v>
                </c:pt>
                <c:pt idx="14">
                  <c:v>0.49054105083468663</c:v>
                </c:pt>
                <c:pt idx="15">
                  <c:v>0.48858391138623219</c:v>
                </c:pt>
                <c:pt idx="16">
                  <c:v>0.49065565230403069</c:v>
                </c:pt>
                <c:pt idx="17">
                  <c:v>0.4890401719665558</c:v>
                </c:pt>
                <c:pt idx="18">
                  <c:v>0.49033116752425915</c:v>
                </c:pt>
                <c:pt idx="19">
                  <c:v>0.48994727782386105</c:v>
                </c:pt>
                <c:pt idx="20" formatCode="General">
                  <c:v>0.48684165360101045</c:v>
                </c:pt>
                <c:pt idx="21">
                  <c:v>0.49372535876710594</c:v>
                </c:pt>
                <c:pt idx="22">
                  <c:v>0.48577295748409527</c:v>
                </c:pt>
                <c:pt idx="23">
                  <c:v>0.49029916077909175</c:v>
                </c:pt>
                <c:pt idx="24" formatCode="General">
                  <c:v>0.48939933019278853</c:v>
                </c:pt>
                <c:pt idx="25" formatCode="General">
                  <c:v>0.49456747227951808</c:v>
                </c:pt>
                <c:pt idx="26" formatCode="General">
                  <c:v>0.49065441948813393</c:v>
                </c:pt>
                <c:pt idx="27" formatCode="General">
                  <c:v>0.49576596379652543</c:v>
                </c:pt>
                <c:pt idx="28" formatCode="General">
                  <c:v>0.49040636516812997</c:v>
                </c:pt>
                <c:pt idx="29" formatCode="General">
                  <c:v>0.49202749066860635</c:v>
                </c:pt>
                <c:pt idx="30" formatCode="General">
                  <c:v>0.48271596365648001</c:v>
                </c:pt>
                <c:pt idx="31" formatCode="General">
                  <c:v>0.49230865966436976</c:v>
                </c:pt>
                <c:pt idx="32" formatCode="General">
                  <c:v>0.53192503827952708</c:v>
                </c:pt>
                <c:pt idx="33" formatCode="General">
                  <c:v>0.48503210852564532</c:v>
                </c:pt>
                <c:pt idx="34" formatCode="General">
                  <c:v>0.48547366195788766</c:v>
                </c:pt>
                <c:pt idx="35" formatCode="General">
                  <c:v>0.4818177786547917</c:v>
                </c:pt>
                <c:pt idx="36" formatCode="General">
                  <c:v>0.48530991436019782</c:v>
                </c:pt>
              </c:numCache>
            </c:numRef>
          </c:xVal>
          <c:yVal>
            <c:numRef>
              <c:f>'Table G2'!$Q$3:$Q$39</c:f>
              <c:numCache>
                <c:formatCode>0.000</c:formatCode>
                <c:ptCount val="37"/>
                <c:pt idx="0">
                  <c:v>0.2191085095810375</c:v>
                </c:pt>
                <c:pt idx="1">
                  <c:v>0.21478680595247818</c:v>
                </c:pt>
                <c:pt idx="2">
                  <c:v>0.2185688330258419</c:v>
                </c:pt>
                <c:pt idx="3">
                  <c:v>0.2005849991789431</c:v>
                </c:pt>
                <c:pt idx="4">
                  <c:v>0.20125003940648764</c:v>
                </c:pt>
                <c:pt idx="5">
                  <c:v>0.20327415976241242</c:v>
                </c:pt>
                <c:pt idx="6">
                  <c:v>0.22404252745541856</c:v>
                </c:pt>
                <c:pt idx="7">
                  <c:v>0.25670654949637545</c:v>
                </c:pt>
                <c:pt idx="8">
                  <c:v>0.24021748923834163</c:v>
                </c:pt>
                <c:pt idx="9">
                  <c:v>0.24310056810571443</c:v>
                </c:pt>
                <c:pt idx="10">
                  <c:v>0.2507656270696535</c:v>
                </c:pt>
                <c:pt idx="11">
                  <c:v>0.24243626401018928</c:v>
                </c:pt>
                <c:pt idx="12">
                  <c:v>0.24652696042028585</c:v>
                </c:pt>
                <c:pt idx="13">
                  <c:v>0.20393565016111431</c:v>
                </c:pt>
                <c:pt idx="14">
                  <c:v>0.20038310782243957</c:v>
                </c:pt>
                <c:pt idx="15">
                  <c:v>0.21127242903813526</c:v>
                </c:pt>
                <c:pt idx="16">
                  <c:v>0.21723788601434804</c:v>
                </c:pt>
                <c:pt idx="17">
                  <c:v>0.21336840306092303</c:v>
                </c:pt>
                <c:pt idx="18">
                  <c:v>0.21557725868434027</c:v>
                </c:pt>
                <c:pt idx="19">
                  <c:v>0.23489919200545434</c:v>
                </c:pt>
                <c:pt idx="20" formatCode="General">
                  <c:v>0.22262194248875544</c:v>
                </c:pt>
                <c:pt idx="21">
                  <c:v>0.22917000160271561</c:v>
                </c:pt>
                <c:pt idx="22">
                  <c:v>0.23646262282017769</c:v>
                </c:pt>
                <c:pt idx="23">
                  <c:v>0.20669711421713863</c:v>
                </c:pt>
                <c:pt idx="24" formatCode="General">
                  <c:v>0.21015083318065955</c:v>
                </c:pt>
                <c:pt idx="25" formatCode="General">
                  <c:v>0.19717947871622404</c:v>
                </c:pt>
                <c:pt idx="26" formatCode="General">
                  <c:v>0.19534595226822948</c:v>
                </c:pt>
                <c:pt idx="27" formatCode="General">
                  <c:v>0.23510930171623284</c:v>
                </c:pt>
                <c:pt idx="28" formatCode="General">
                  <c:v>0.23105261732642754</c:v>
                </c:pt>
                <c:pt idx="29" formatCode="General">
                  <c:v>0.23149933179341409</c:v>
                </c:pt>
                <c:pt idx="30" formatCode="0.00">
                  <c:v>0.21577390273835886</c:v>
                </c:pt>
                <c:pt idx="31" formatCode="0.00">
                  <c:v>0.2101607947737435</c:v>
                </c:pt>
                <c:pt idx="32" formatCode="0.00">
                  <c:v>0.14691265700484185</c:v>
                </c:pt>
                <c:pt idx="33" formatCode="0.00">
                  <c:v>0.23354858740209308</c:v>
                </c:pt>
                <c:pt idx="34" formatCode="0.00">
                  <c:v>0.22271904000829404</c:v>
                </c:pt>
                <c:pt idx="35" formatCode="0.00">
                  <c:v>0.21656045035618687</c:v>
                </c:pt>
                <c:pt idx="36" formatCode="0.00">
                  <c:v>0.22433024804335411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156-3441-A1F0-30A485408D54}"/>
            </c:ext>
          </c:extLst>
        </c:ser>
        <c:ser>
          <c:idx val="13"/>
          <c:order val="12"/>
          <c:tx>
            <c:v>19WM123</c:v>
          </c:tx>
          <c:spPr>
            <a:ln>
              <a:noFill/>
              <a:prstDash val="sysDot"/>
            </a:ln>
          </c:spPr>
          <c:marker>
            <c:symbol val="diamond"/>
            <c:size val="7"/>
            <c:spPr>
              <a:solidFill>
                <a:srgbClr val="00E36D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'Table G2'!$P$110:$P$155</c:f>
              <c:numCache>
                <c:formatCode>0.000</c:formatCode>
                <c:ptCount val="46"/>
                <c:pt idx="0">
                  <c:v>0.36262488498737683</c:v>
                </c:pt>
                <c:pt idx="1">
                  <c:v>0.36482854699382017</c:v>
                </c:pt>
                <c:pt idx="2">
                  <c:v>0.35003816251856007</c:v>
                </c:pt>
                <c:pt idx="3">
                  <c:v>0.35374067111433288</c:v>
                </c:pt>
                <c:pt idx="4">
                  <c:v>0.36321307571087924</c:v>
                </c:pt>
                <c:pt idx="5">
                  <c:v>0.36402412235471926</c:v>
                </c:pt>
                <c:pt idx="6">
                  <c:v>0.34759097359456936</c:v>
                </c:pt>
                <c:pt idx="7">
                  <c:v>0.36254815106084576</c:v>
                </c:pt>
                <c:pt idx="8">
                  <c:v>0.36184978837521953</c:v>
                </c:pt>
                <c:pt idx="9">
                  <c:v>0.3639314047073976</c:v>
                </c:pt>
                <c:pt idx="10">
                  <c:v>0.36252012441645121</c:v>
                </c:pt>
                <c:pt idx="11">
                  <c:v>0.37379796599893816</c:v>
                </c:pt>
                <c:pt idx="12">
                  <c:v>0.36751740255723803</c:v>
                </c:pt>
                <c:pt idx="13">
                  <c:v>0.36409334298164375</c:v>
                </c:pt>
                <c:pt idx="14">
                  <c:v>0.38918382434492843</c:v>
                </c:pt>
                <c:pt idx="15">
                  <c:v>0.36747617630720913</c:v>
                </c:pt>
                <c:pt idx="16">
                  <c:v>0.37634525956720355</c:v>
                </c:pt>
                <c:pt idx="17">
                  <c:v>0.3637462913694951</c:v>
                </c:pt>
                <c:pt idx="18">
                  <c:v>0.36850528927761583</c:v>
                </c:pt>
                <c:pt idx="19">
                  <c:v>0.36680365791053315</c:v>
                </c:pt>
                <c:pt idx="20" formatCode="General">
                  <c:v>0.36801321242251006</c:v>
                </c:pt>
                <c:pt idx="21">
                  <c:v>0.35651892350578923</c:v>
                </c:pt>
                <c:pt idx="22">
                  <c:v>0.36841042309300465</c:v>
                </c:pt>
                <c:pt idx="23">
                  <c:v>0.36859500099979531</c:v>
                </c:pt>
                <c:pt idx="24" formatCode="General">
                  <c:v>0.38095639762966349</c:v>
                </c:pt>
                <c:pt idx="25" formatCode="General">
                  <c:v>0.38099090278206815</c:v>
                </c:pt>
                <c:pt idx="26" formatCode="General">
                  <c:v>0.39024344930760863</c:v>
                </c:pt>
                <c:pt idx="27" formatCode="General">
                  <c:v>0.38995356428600381</c:v>
                </c:pt>
                <c:pt idx="28" formatCode="General">
                  <c:v>0.38462190983106559</c:v>
                </c:pt>
                <c:pt idx="29" formatCode="General">
                  <c:v>0.38919453638338347</c:v>
                </c:pt>
                <c:pt idx="30" formatCode="General">
                  <c:v>0.38496907502788696</c:v>
                </c:pt>
                <c:pt idx="31" formatCode="General">
                  <c:v>0.38713040043601915</c:v>
                </c:pt>
                <c:pt idx="32" formatCode="General">
                  <c:v>0.36897264272418351</c:v>
                </c:pt>
                <c:pt idx="33" formatCode="General">
                  <c:v>0.37271991533337478</c:v>
                </c:pt>
                <c:pt idx="34" formatCode="General">
                  <c:v>0.37120439337786865</c:v>
                </c:pt>
                <c:pt idx="35" formatCode="General">
                  <c:v>0.37064888270889407</c:v>
                </c:pt>
                <c:pt idx="36" formatCode="General">
                  <c:v>0.38089109866509174</c:v>
                </c:pt>
                <c:pt idx="37" formatCode="General">
                  <c:v>0.3706604048844187</c:v>
                </c:pt>
                <c:pt idx="38" formatCode="General">
                  <c:v>0.36712712099593248</c:v>
                </c:pt>
                <c:pt idx="39" formatCode="General">
                  <c:v>0.36803296107451461</c:v>
                </c:pt>
                <c:pt idx="40" formatCode="General">
                  <c:v>0.36975894821411526</c:v>
                </c:pt>
                <c:pt idx="41" formatCode="General">
                  <c:v>0.37019107525399619</c:v>
                </c:pt>
                <c:pt idx="42" formatCode="General">
                  <c:v>0.35918391454625953</c:v>
                </c:pt>
                <c:pt idx="43" formatCode="General">
                  <c:v>0.35723557463581063</c:v>
                </c:pt>
                <c:pt idx="44" formatCode="General">
                  <c:v>0.35929271829876108</c:v>
                </c:pt>
                <c:pt idx="45" formatCode="General">
                  <c:v>0.35847416410464827</c:v>
                </c:pt>
              </c:numCache>
            </c:numRef>
          </c:xVal>
          <c:yVal>
            <c:numRef>
              <c:f>'Table G2'!$Q$110:$Q$155</c:f>
              <c:numCache>
                <c:formatCode>0.000</c:formatCode>
                <c:ptCount val="46"/>
                <c:pt idx="0">
                  <c:v>0.49472130074362525</c:v>
                </c:pt>
                <c:pt idx="1">
                  <c:v>0.45080838890730429</c:v>
                </c:pt>
                <c:pt idx="2">
                  <c:v>0.48576747243652918</c:v>
                </c:pt>
                <c:pt idx="3">
                  <c:v>0.4924318133563545</c:v>
                </c:pt>
                <c:pt idx="4">
                  <c:v>0.49381403489772152</c:v>
                </c:pt>
                <c:pt idx="5">
                  <c:v>0.49300717047946402</c:v>
                </c:pt>
                <c:pt idx="6">
                  <c:v>0.49063985630186202</c:v>
                </c:pt>
                <c:pt idx="7">
                  <c:v>0.52795368593372327</c:v>
                </c:pt>
                <c:pt idx="8">
                  <c:v>0.52011223769797077</c:v>
                </c:pt>
                <c:pt idx="9">
                  <c:v>0.5121555255157425</c:v>
                </c:pt>
                <c:pt idx="10">
                  <c:v>0.51399982852979487</c:v>
                </c:pt>
                <c:pt idx="11">
                  <c:v>0.44974127267562891</c:v>
                </c:pt>
                <c:pt idx="12">
                  <c:v>0.49654307125937835</c:v>
                </c:pt>
                <c:pt idx="13">
                  <c:v>0.5134390118695551</c:v>
                </c:pt>
                <c:pt idx="14">
                  <c:v>0.40365152153253558</c:v>
                </c:pt>
                <c:pt idx="15">
                  <c:v>0.4880999475117454</c:v>
                </c:pt>
                <c:pt idx="16">
                  <c:v>0.43787577051786719</c:v>
                </c:pt>
                <c:pt idx="17">
                  <c:v>0.54218241064117534</c:v>
                </c:pt>
                <c:pt idx="18">
                  <c:v>0.53067170315143319</c:v>
                </c:pt>
                <c:pt idx="19">
                  <c:v>0.4945768189413362</c:v>
                </c:pt>
                <c:pt idx="20" formatCode="General">
                  <c:v>0.54955199739914107</c:v>
                </c:pt>
                <c:pt idx="21">
                  <c:v>0.54730225422094558</c:v>
                </c:pt>
                <c:pt idx="22">
                  <c:v>0.5573068351347128</c:v>
                </c:pt>
                <c:pt idx="23">
                  <c:v>0.55074827378064206</c:v>
                </c:pt>
                <c:pt idx="24" formatCode="General">
                  <c:v>0.47617449118387173</c:v>
                </c:pt>
                <c:pt idx="25" formatCode="General">
                  <c:v>0.47592096234159675</c:v>
                </c:pt>
                <c:pt idx="26" formatCode="General">
                  <c:v>0.41679369459546506</c:v>
                </c:pt>
                <c:pt idx="27" formatCode="General">
                  <c:v>0.44772716954569003</c:v>
                </c:pt>
                <c:pt idx="28" formatCode="General">
                  <c:v>0.48693156047401548</c:v>
                </c:pt>
                <c:pt idx="29" formatCode="General">
                  <c:v>0.49362292551141979</c:v>
                </c:pt>
                <c:pt idx="30" formatCode="General">
                  <c:v>0.48592537355621473</c:v>
                </c:pt>
                <c:pt idx="31" formatCode="General">
                  <c:v>0.483078496686842</c:v>
                </c:pt>
                <c:pt idx="32" formatCode="General">
                  <c:v>0.55876384742685026</c:v>
                </c:pt>
                <c:pt idx="33" formatCode="General">
                  <c:v>0.5488922543374517</c:v>
                </c:pt>
                <c:pt idx="34" formatCode="General">
                  <c:v>0.5215396638945281</c:v>
                </c:pt>
                <c:pt idx="35" formatCode="General">
                  <c:v>0.51559049369673016</c:v>
                </c:pt>
                <c:pt idx="36" formatCode="General">
                  <c:v>0.49477610015471413</c:v>
                </c:pt>
                <c:pt idx="37" formatCode="General">
                  <c:v>0.51444752845783503</c:v>
                </c:pt>
                <c:pt idx="38" formatCode="General">
                  <c:v>0.53280474032295211</c:v>
                </c:pt>
                <c:pt idx="39" formatCode="General">
                  <c:v>0.53937603686275737</c:v>
                </c:pt>
                <c:pt idx="40" formatCode="General">
                  <c:v>0.52841975654852169</c:v>
                </c:pt>
                <c:pt idx="41" formatCode="General">
                  <c:v>0.51666589346684533</c:v>
                </c:pt>
                <c:pt idx="42" formatCode="General">
                  <c:v>0.47649172984692278</c:v>
                </c:pt>
                <c:pt idx="43" formatCode="General">
                  <c:v>0.49369009243343664</c:v>
                </c:pt>
                <c:pt idx="44" formatCode="General">
                  <c:v>0.48234368696752539</c:v>
                </c:pt>
                <c:pt idx="45" formatCode="General">
                  <c:v>0.50077750656997866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156-3441-A1F0-30A485408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155072"/>
        <c:axId val="139155648"/>
      </c:scatterChart>
      <c:valAx>
        <c:axId val="139155072"/>
        <c:scaling>
          <c:orientation val="minMax"/>
          <c:max val="1"/>
          <c:min val="0.3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n-GB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X(Mg)</a:t>
                </a:r>
              </a:p>
            </c:rich>
          </c:tx>
          <c:layout>
            <c:manualLayout>
              <c:xMode val="edge"/>
              <c:yMode val="edge"/>
              <c:x val="0.48853259168292001"/>
              <c:y val="0.928040744286616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155648"/>
        <c:crosses val="autoZero"/>
        <c:crossBetween val="midCat"/>
        <c:majorUnit val="0.1"/>
      </c:valAx>
      <c:valAx>
        <c:axId val="139155648"/>
        <c:scaling>
          <c:orientation val="minMax"/>
          <c:max val="0.8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n-GB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 per 22(O)</a:t>
                </a:r>
              </a:p>
            </c:rich>
          </c:tx>
          <c:layout>
            <c:manualLayout>
              <c:xMode val="edge"/>
              <c:yMode val="edge"/>
              <c:x val="1.14678899082569E-2"/>
              <c:y val="0.37220895775124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15507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8583870198043426"/>
          <c:y val="8.5362930019847877E-2"/>
          <c:w val="0.13552295349873719"/>
          <c:h val="0.1360948138889011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186266</xdr:colOff>
      <xdr:row>8</xdr:row>
      <xdr:rowOff>50800</xdr:rowOff>
    </xdr:from>
    <xdr:to>
      <xdr:col>10</xdr:col>
      <xdr:colOff>232151</xdr:colOff>
      <xdr:row>37</xdr:row>
      <xdr:rowOff>13656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AD8ABA-0133-0547-8435-301629E29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0</xdr:colOff>
      <xdr:row>88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9B427F9-B95F-9444-9EDE-1F2E4DE3D8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114</xdr:row>
      <xdr:rowOff>0</xdr:rowOff>
    </xdr:from>
    <xdr:to>
      <xdr:col>8</xdr:col>
      <xdr:colOff>0</xdr:colOff>
      <xdr:row>138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A361FBA-4D06-204B-B4D9-A1AE7A4DAE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279400</xdr:colOff>
      <xdr:row>6</xdr:row>
      <xdr:rowOff>50800</xdr:rowOff>
    </xdr:from>
    <xdr:to>
      <xdr:col>27</xdr:col>
      <xdr:colOff>279400</xdr:colOff>
      <xdr:row>30</xdr:row>
      <xdr:rowOff>22860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DB46627-4A7F-A94B-8B30-5C04E74009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0.38839</cdr:x>
      <cdr:y>0.08333</cdr:y>
    </cdr:from>
    <cdr:to>
      <cdr:x>0.47545</cdr:x>
      <cdr:y>0.15196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57350" y="323850"/>
          <a:ext cx="371475" cy="2667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800</a:t>
          </a:r>
        </a:p>
      </cdr:txBody>
    </cdr:sp>
  </cdr:relSizeAnchor>
  <cdr:relSizeAnchor xmlns:cdr="http://schemas.openxmlformats.org/drawingml/2006/chartDrawing">
    <cdr:from>
      <cdr:x>0.15253</cdr:x>
      <cdr:y>0.39788</cdr:y>
    </cdr:from>
    <cdr:to>
      <cdr:x>0.23958</cdr:x>
      <cdr:y>0.4665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50875" y="1546225"/>
          <a:ext cx="371475" cy="2667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700</a:t>
          </a:r>
        </a:p>
      </cdr:txBody>
    </cdr:sp>
  </cdr:relSizeAnchor>
  <cdr:relSizeAnchor xmlns:cdr="http://schemas.openxmlformats.org/drawingml/2006/chartDrawing">
    <cdr:from>
      <cdr:x>0.14807</cdr:x>
      <cdr:y>0.5866</cdr:y>
    </cdr:from>
    <cdr:to>
      <cdr:x>0.23512</cdr:x>
      <cdr:y>0.65523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31825" y="2279650"/>
          <a:ext cx="371475" cy="2667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600</a:t>
          </a:r>
        </a:p>
      </cdr:txBody>
    </cdr:sp>
  </cdr:relSizeAnchor>
  <cdr:relSizeAnchor xmlns:cdr="http://schemas.openxmlformats.org/drawingml/2006/chartDrawing">
    <cdr:from>
      <cdr:x>0.1436</cdr:x>
      <cdr:y>0.74101</cdr:y>
    </cdr:from>
    <cdr:to>
      <cdr:x>0.23065</cdr:x>
      <cdr:y>0.80964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12775" y="2879725"/>
          <a:ext cx="371475" cy="2667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400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0.38839</cdr:x>
      <cdr:y>0.08333</cdr:y>
    </cdr:from>
    <cdr:to>
      <cdr:x>0.47545</cdr:x>
      <cdr:y>0.15196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57350" y="323850"/>
          <a:ext cx="371475" cy="2667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800</a:t>
          </a:r>
        </a:p>
      </cdr:txBody>
    </cdr:sp>
  </cdr:relSizeAnchor>
  <cdr:relSizeAnchor xmlns:cdr="http://schemas.openxmlformats.org/drawingml/2006/chartDrawing">
    <cdr:from>
      <cdr:x>0.15253</cdr:x>
      <cdr:y>0.39788</cdr:y>
    </cdr:from>
    <cdr:to>
      <cdr:x>0.23958</cdr:x>
      <cdr:y>0.4665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50875" y="1546225"/>
          <a:ext cx="371475" cy="2667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700</a:t>
          </a:r>
        </a:p>
      </cdr:txBody>
    </cdr:sp>
  </cdr:relSizeAnchor>
  <cdr:relSizeAnchor xmlns:cdr="http://schemas.openxmlformats.org/drawingml/2006/chartDrawing">
    <cdr:from>
      <cdr:x>0.14807</cdr:x>
      <cdr:y>0.5866</cdr:y>
    </cdr:from>
    <cdr:to>
      <cdr:x>0.23512</cdr:x>
      <cdr:y>0.65523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31825" y="2279650"/>
          <a:ext cx="371475" cy="2667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600</a:t>
          </a:r>
        </a:p>
      </cdr:txBody>
    </cdr:sp>
  </cdr:relSizeAnchor>
  <cdr:relSizeAnchor xmlns:cdr="http://schemas.openxmlformats.org/drawingml/2006/chartDrawing">
    <cdr:from>
      <cdr:x>0.1436</cdr:x>
      <cdr:y>0.74101</cdr:y>
    </cdr:from>
    <cdr:to>
      <cdr:x>0.23065</cdr:x>
      <cdr:y>0.80964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12775" y="2879725"/>
          <a:ext cx="371475" cy="2667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400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0.38839</cdr:x>
      <cdr:y>0.08333</cdr:y>
    </cdr:from>
    <cdr:to>
      <cdr:x>0.47545</cdr:x>
      <cdr:y>0.15196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57350" y="323850"/>
          <a:ext cx="371475" cy="2667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800</a:t>
          </a:r>
        </a:p>
      </cdr:txBody>
    </cdr:sp>
  </cdr:relSizeAnchor>
  <cdr:relSizeAnchor xmlns:cdr="http://schemas.openxmlformats.org/drawingml/2006/chartDrawing">
    <cdr:from>
      <cdr:x>0.15253</cdr:x>
      <cdr:y>0.39788</cdr:y>
    </cdr:from>
    <cdr:to>
      <cdr:x>0.23958</cdr:x>
      <cdr:y>0.4665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50875" y="1546225"/>
          <a:ext cx="371475" cy="2667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700</a:t>
          </a:r>
        </a:p>
      </cdr:txBody>
    </cdr:sp>
  </cdr:relSizeAnchor>
  <cdr:relSizeAnchor xmlns:cdr="http://schemas.openxmlformats.org/drawingml/2006/chartDrawing">
    <cdr:from>
      <cdr:x>0.14807</cdr:x>
      <cdr:y>0.5866</cdr:y>
    </cdr:from>
    <cdr:to>
      <cdr:x>0.23512</cdr:x>
      <cdr:y>0.65523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31825" y="2279650"/>
          <a:ext cx="371475" cy="2667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600</a:t>
          </a:r>
        </a:p>
      </cdr:txBody>
    </cdr:sp>
  </cdr:relSizeAnchor>
  <cdr:relSizeAnchor xmlns:cdr="http://schemas.openxmlformats.org/drawingml/2006/chartDrawing">
    <cdr:from>
      <cdr:x>0.1436</cdr:x>
      <cdr:y>0.74101</cdr:y>
    </cdr:from>
    <cdr:to>
      <cdr:x>0.23065</cdr:x>
      <cdr:y>0.80964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12775" y="2879725"/>
          <a:ext cx="371475" cy="2667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400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0.38839</cdr:x>
      <cdr:y>0.08333</cdr:y>
    </cdr:from>
    <cdr:to>
      <cdr:x>0.47545</cdr:x>
      <cdr:y>0.15196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57350" y="323850"/>
          <a:ext cx="371475" cy="2667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800</a:t>
          </a:r>
        </a:p>
      </cdr:txBody>
    </cdr:sp>
  </cdr:relSizeAnchor>
  <cdr:relSizeAnchor xmlns:cdr="http://schemas.openxmlformats.org/drawingml/2006/chartDrawing">
    <cdr:from>
      <cdr:x>0.13864</cdr:x>
      <cdr:y>0.43883</cdr:y>
    </cdr:from>
    <cdr:to>
      <cdr:x>0.22569</cdr:x>
      <cdr:y>0.50745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48315" y="1984778"/>
          <a:ext cx="469852" cy="31036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700</a:t>
          </a:r>
        </a:p>
      </cdr:txBody>
    </cdr:sp>
  </cdr:relSizeAnchor>
  <cdr:relSizeAnchor xmlns:cdr="http://schemas.openxmlformats.org/drawingml/2006/chartDrawing">
    <cdr:from>
      <cdr:x>0.14807</cdr:x>
      <cdr:y>0.5866</cdr:y>
    </cdr:from>
    <cdr:to>
      <cdr:x>0.23512</cdr:x>
      <cdr:y>0.65523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31825" y="2279650"/>
          <a:ext cx="371475" cy="2667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600</a:t>
          </a:r>
        </a:p>
      </cdr:txBody>
    </cdr:sp>
  </cdr:relSizeAnchor>
  <cdr:relSizeAnchor xmlns:cdr="http://schemas.openxmlformats.org/drawingml/2006/chartDrawing">
    <cdr:from>
      <cdr:x>0.1436</cdr:x>
      <cdr:y>0.74101</cdr:y>
    </cdr:from>
    <cdr:to>
      <cdr:x>0.23065</cdr:x>
      <cdr:y>0.80964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12775" y="2879725"/>
          <a:ext cx="371475" cy="2667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400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_mckenzie/Desktop/Klaune%20paper%201/TD_modelling%20paper%201/ks%20bulk%20comps%20for%20T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ndyck/Dropbox/Completed%20projects/Finished%20projects/Palin%20et%20al,%202014%20-%20JMG/Bulk%20comp%20set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W"/>
      <sheetName val="AWBZ"/>
    </sheetNames>
    <sheetDataSet>
      <sheetData sheetId="0">
        <row r="5">
          <cell r="H5">
            <v>60.084299999999999</v>
          </cell>
          <cell r="L5">
            <v>0.89980850181791761</v>
          </cell>
        </row>
        <row r="6">
          <cell r="H6">
            <v>79.865799999999993</v>
          </cell>
        </row>
        <row r="7">
          <cell r="H7">
            <v>101.9612772</v>
          </cell>
        </row>
        <row r="8">
          <cell r="H8">
            <v>159.68819999999999</v>
          </cell>
        </row>
        <row r="9">
          <cell r="H9">
            <v>71.844399999999993</v>
          </cell>
        </row>
        <row r="10">
          <cell r="H10">
            <v>40.304400000000001</v>
          </cell>
        </row>
        <row r="11">
          <cell r="H11">
            <v>70.937444999999997</v>
          </cell>
        </row>
        <row r="12">
          <cell r="H12">
            <v>56.077400000000004</v>
          </cell>
        </row>
        <row r="13">
          <cell r="H13">
            <v>61.978938560000003</v>
          </cell>
        </row>
        <row r="14">
          <cell r="H14">
            <v>94.195999999999998</v>
          </cell>
        </row>
        <row r="15">
          <cell r="H15">
            <v>141.944524</v>
          </cell>
        </row>
        <row r="18">
          <cell r="H18">
            <v>151.99039999999999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 analyses"/>
      <sheetName val="Calculated bulk"/>
      <sheetName val="Ti-in-Bt"/>
      <sheetName val="P-T template"/>
      <sheetName val="T-X template"/>
      <sheetName val="P-X template"/>
    </sheetNames>
    <sheetDataSet>
      <sheetData sheetId="0" refreshError="1"/>
      <sheetData sheetId="1" refreshError="1"/>
      <sheetData sheetId="2">
        <row r="8">
          <cell r="I8">
            <v>0.3</v>
          </cell>
          <cell r="J8">
            <v>0.6</v>
          </cell>
        </row>
        <row r="9">
          <cell r="I9">
            <v>1</v>
          </cell>
          <cell r="J9">
            <v>0.6</v>
          </cell>
        </row>
        <row r="32">
          <cell r="B32">
            <v>400</v>
          </cell>
          <cell r="C32">
            <v>450</v>
          </cell>
          <cell r="D32">
            <v>500</v>
          </cell>
          <cell r="E32">
            <v>550</v>
          </cell>
          <cell r="F32">
            <v>600</v>
          </cell>
          <cell r="G32">
            <v>650</v>
          </cell>
          <cell r="H32">
            <v>700</v>
          </cell>
          <cell r="I32">
            <v>750</v>
          </cell>
          <cell r="J32">
            <v>800</v>
          </cell>
          <cell r="K32">
            <v>850</v>
          </cell>
        </row>
        <row r="33">
          <cell r="A33">
            <v>0.25</v>
          </cell>
          <cell r="B33">
            <v>0.12382080401429033</v>
          </cell>
          <cell r="C33">
            <v>0.14045930693713221</v>
          </cell>
          <cell r="D33">
            <v>0.16441201953595536</v>
          </cell>
          <cell r="E33">
            <v>0.19927681065438405</v>
          </cell>
          <cell r="F33">
            <v>0.25097712298254765</v>
          </cell>
          <cell r="G33">
            <v>0.32959430404928952</v>
          </cell>
          <cell r="H33">
            <v>0.45290536278440402</v>
          </cell>
          <cell r="I33">
            <v>0.65347871808511315</v>
          </cell>
          <cell r="J33">
            <v>0.99349496246135027</v>
          </cell>
        </row>
        <row r="34">
          <cell r="A34">
            <v>0.3</v>
          </cell>
          <cell r="B34">
            <v>0.12141033162291427</v>
          </cell>
          <cell r="C34">
            <v>0.13772492571437184</v>
          </cell>
          <cell r="D34">
            <v>0.16121134064312523</v>
          </cell>
          <cell r="E34">
            <v>0.19539740400581776</v>
          </cell>
          <cell r="F34">
            <v>0.24609124430785742</v>
          </cell>
          <cell r="G34">
            <v>0.32317795118685849</v>
          </cell>
          <cell r="H34">
            <v>0.44408846095931209</v>
          </cell>
          <cell r="I34">
            <v>0.64075716922395287</v>
          </cell>
          <cell r="J34">
            <v>0.97415417238129343</v>
          </cell>
        </row>
        <row r="35">
          <cell r="A35">
            <v>0.35</v>
          </cell>
          <cell r="B35">
            <v>0.1181245074987114</v>
          </cell>
          <cell r="C35">
            <v>0.13399756678727601</v>
          </cell>
          <cell r="D35">
            <v>0.15684835023613508</v>
          </cell>
          <cell r="E35">
            <v>0.19010920904492237</v>
          </cell>
          <cell r="F35">
            <v>0.23943108172949207</v>
          </cell>
          <cell r="G35">
            <v>0.31443152990437329</v>
          </cell>
          <cell r="H35">
            <v>0.43206974262789094</v>
          </cell>
          <cell r="I35">
            <v>0.62341584961590502</v>
          </cell>
          <cell r="J35">
            <v>0.94778986518011588</v>
          </cell>
        </row>
        <row r="36">
          <cell r="A36">
            <v>0.4</v>
          </cell>
          <cell r="B36">
            <v>0.11388952265337379</v>
          </cell>
          <cell r="C36">
            <v>0.12919350303562471</v>
          </cell>
          <cell r="D36">
            <v>0.15122504309749171</v>
          </cell>
          <cell r="E36">
            <v>0.18329343781918292</v>
          </cell>
          <cell r="F36">
            <v>0.23084702898634518</v>
          </cell>
          <cell r="G36">
            <v>0.30315857061558338</v>
          </cell>
          <cell r="H36">
            <v>0.41657923307230194</v>
          </cell>
          <cell r="I36">
            <v>0.6010652237265619</v>
          </cell>
          <cell r="J36">
            <v>0.91380982326843951</v>
          </cell>
        </row>
        <row r="37">
          <cell r="A37">
            <v>0.45</v>
          </cell>
          <cell r="B37">
            <v>0.10867358338792933</v>
          </cell>
          <cell r="C37">
            <v>0.12327666846099257</v>
          </cell>
          <cell r="D37">
            <v>0.14429920284604544</v>
          </cell>
          <cell r="E37">
            <v>0.17489892164995516</v>
          </cell>
          <cell r="F37">
            <v>0.22027464221407173</v>
          </cell>
          <cell r="G37">
            <v>0.28927444277581327</v>
          </cell>
          <cell r="H37">
            <v>0.39750063893714432</v>
          </cell>
          <cell r="I37">
            <v>0.57353749660568909</v>
          </cell>
          <cell r="J37">
            <v>0.87195894509028327</v>
          </cell>
        </row>
        <row r="38">
          <cell r="A38">
            <v>0.5</v>
          </cell>
          <cell r="B38">
            <v>0.10249382767722584</v>
          </cell>
          <cell r="C38">
            <v>0.11626650396500028</v>
          </cell>
          <cell r="D38">
            <v>0.13609358566625104</v>
          </cell>
          <cell r="E38">
            <v>0.16495324233979591</v>
          </cell>
          <cell r="F38">
            <v>0.20774865902930467</v>
          </cell>
          <cell r="G38">
            <v>0.27282476536595834</v>
          </cell>
          <cell r="H38">
            <v>0.37489664662457511</v>
          </cell>
          <cell r="I38">
            <v>0.5409231159120893</v>
          </cell>
          <cell r="J38">
            <v>0.82237473978083375</v>
          </cell>
        </row>
        <row r="39">
          <cell r="A39">
            <v>0.55000000000000004</v>
          </cell>
          <cell r="B39">
            <v>9.5420569315030637E-2</v>
          </cell>
          <cell r="C39">
            <v>0.1082427718042355</v>
          </cell>
          <cell r="D39">
            <v>0.12670155577849582</v>
          </cell>
          <cell r="E39">
            <v>0.15356956268617294</v>
          </cell>
          <cell r="F39">
            <v>0.19341160114966824</v>
          </cell>
          <cell r="G39">
            <v>0.25399670423513665</v>
          </cell>
          <cell r="H39">
            <v>0.34902444630977081</v>
          </cell>
          <cell r="I39">
            <v>0.50359317088379929</v>
          </cell>
          <cell r="J39">
            <v>0.76562138070704244</v>
          </cell>
        </row>
        <row r="40">
          <cell r="A40">
            <v>0.6</v>
          </cell>
          <cell r="B40">
            <v>8.7577777038398294E-2</v>
          </cell>
          <cell r="C40">
            <v>9.9346099097276319E-2</v>
          </cell>
          <cell r="D40">
            <v>0.11628772163109923</v>
          </cell>
          <cell r="E40">
            <v>0.14094739758270813</v>
          </cell>
          <cell r="F40">
            <v>0.17751474554928173</v>
          </cell>
          <cell r="G40">
            <v>0.23312024746522705</v>
          </cell>
          <cell r="H40">
            <v>0.3203374844573752</v>
          </cell>
          <cell r="I40">
            <v>0.46220192097275803</v>
          </cell>
          <cell r="J40">
            <v>0.70269354979451026</v>
          </cell>
        </row>
        <row r="41">
          <cell r="A41">
            <v>0.65</v>
          </cell>
          <cell r="B41">
            <v>7.9138991408664316E-2</v>
          </cell>
          <cell r="C41">
            <v>8.9773346033851995E-2</v>
          </cell>
          <cell r="D41">
            <v>0.10508251424401557</v>
          </cell>
          <cell r="E41">
            <v>0.12736604266035315</v>
          </cell>
          <cell r="F41">
            <v>0.16040984822869361</v>
          </cell>
          <cell r="G41">
            <v>0.21065733665799055</v>
          </cell>
          <cell r="H41">
            <v>0.28947052879899182</v>
          </cell>
          <cell r="I41">
            <v>0.41766524670857552</v>
          </cell>
          <cell r="J41">
            <v>0.63498367600412253</v>
          </cell>
        </row>
        <row r="42">
          <cell r="A42">
            <v>0.7</v>
          </cell>
          <cell r="B42">
            <v>7.0318377427278783E-2</v>
          </cell>
          <cell r="C42">
            <v>7.9767456179975674E-2</v>
          </cell>
          <cell r="D42">
            <v>9.337030667298972E-2</v>
          </cell>
          <cell r="E42">
            <v>0.11317017439558953</v>
          </cell>
          <cell r="F42">
            <v>0.14253100841973645</v>
          </cell>
          <cell r="G42">
            <v>0.18717805020345685</v>
          </cell>
          <cell r="H42">
            <v>0.25720694105198005</v>
          </cell>
          <cell r="I42">
            <v>0.3711134288362396</v>
          </cell>
          <cell r="J42">
            <v>0.56421014464091712</v>
          </cell>
          <cell r="K42">
            <v>0.90698345090834853</v>
          </cell>
        </row>
        <row r="43">
          <cell r="A43">
            <v>0.75</v>
          </cell>
          <cell r="B43">
            <v>6.1357260915341265E-2</v>
          </cell>
          <cell r="C43">
            <v>6.9602183674521992E-2</v>
          </cell>
          <cell r="D43">
            <v>8.1471536714634363E-2</v>
          </cell>
          <cell r="E43">
            <v>9.8748181802203114E-2</v>
          </cell>
          <cell r="F43">
            <v>0.12436737865831189</v>
          </cell>
          <cell r="G43">
            <v>0.1633247649355323</v>
          </cell>
          <cell r="H43">
            <v>0.22442943038160859</v>
          </cell>
          <cell r="I43">
            <v>0.32382009249062493</v>
          </cell>
          <cell r="J43">
            <v>0.49230926995743768</v>
          </cell>
          <cell r="K43">
            <v>0.79140080131729118</v>
          </cell>
        </row>
        <row r="44">
          <cell r="A44">
            <v>0.8</v>
          </cell>
          <cell r="B44">
            <v>5.2507209237626001E-2</v>
          </cell>
          <cell r="C44">
            <v>5.9562900414285504E-2</v>
          </cell>
          <cell r="D44">
            <v>6.972024111520661E-2</v>
          </cell>
          <cell r="E44">
            <v>8.4504936602002034E-2</v>
          </cell>
          <cell r="F44">
            <v>0.10642887045686701</v>
          </cell>
          <cell r="G44">
            <v>0.13976711929804989</v>
          </cell>
          <cell r="H44">
            <v>0.19205816694437747</v>
          </cell>
          <cell r="I44">
            <v>0.27711291374647046</v>
          </cell>
          <cell r="J44">
            <v>0.42129954078205634</v>
          </cell>
          <cell r="K44">
            <v>0.67725069283857187</v>
          </cell>
        </row>
        <row r="45">
          <cell r="A45">
            <v>0.85</v>
          </cell>
          <cell r="B45">
            <v>4.4011362599702009E-2</v>
          </cell>
          <cell r="C45">
            <v>4.9925418731730398E-2</v>
          </cell>
          <cell r="D45">
            <v>5.8439266851401703E-2</v>
          </cell>
          <cell r="E45">
            <v>7.0831747873403003E-2</v>
          </cell>
          <cell r="F45">
            <v>8.920831399657278E-2</v>
          </cell>
          <cell r="G45">
            <v>0.1171523197720116</v>
          </cell>
          <cell r="H45">
            <v>0.16098249646766546</v>
          </cell>
          <cell r="I45">
            <v>0.23227509336406088</v>
          </cell>
          <cell r="J45">
            <v>0.35313182935573134</v>
          </cell>
          <cell r="K45">
            <v>0.56766920668978682</v>
          </cell>
        </row>
        <row r="46">
          <cell r="A46">
            <v>0.9</v>
          </cell>
          <cell r="B46">
            <v>3.6086158796649129E-2</v>
          </cell>
          <cell r="C46">
            <v>4.0935260394655955E-2</v>
          </cell>
          <cell r="D46">
            <v>4.7916004844933247E-2</v>
          </cell>
          <cell r="E46">
            <v>5.8076949919772337E-2</v>
          </cell>
          <cell r="F46">
            <v>7.3144415321589246E-2</v>
          </cell>
          <cell r="G46">
            <v>9.6056494617988764E-2</v>
          </cell>
          <cell r="H46">
            <v>0.13199409397637046</v>
          </cell>
          <cell r="I46">
            <v>0.19044890702154166</v>
          </cell>
          <cell r="J46">
            <v>0.2895427570871984</v>
          </cell>
          <cell r="K46">
            <v>0.46544800993537483</v>
          </cell>
        </row>
        <row r="47">
          <cell r="A47">
            <v>0.95</v>
          </cell>
          <cell r="B47">
            <v>2.8905701704785448E-2</v>
          </cell>
          <cell r="C47">
            <v>3.2789924603599474E-2</v>
          </cell>
          <cell r="D47">
            <v>3.8381634097927504E-2</v>
          </cell>
          <cell r="E47">
            <v>4.652074496941435E-2</v>
          </cell>
          <cell r="F47">
            <v>5.859007223714606E-2</v>
          </cell>
          <cell r="G47">
            <v>7.6943084906358553E-2</v>
          </cell>
          <cell r="H47">
            <v>0.10572978766664047</v>
          </cell>
          <cell r="I47">
            <v>0.15255320820896812</v>
          </cell>
          <cell r="J47">
            <v>0.23192927278036785</v>
          </cell>
          <cell r="K47">
            <v>0.37283273650969107</v>
          </cell>
        </row>
        <row r="48">
          <cell r="A48">
            <v>1</v>
          </cell>
          <cell r="B48">
            <v>2.2590739800778883E-2</v>
          </cell>
          <cell r="C48">
            <v>2.5626385492120391E-2</v>
          </cell>
          <cell r="D48">
            <v>2.9996487125286988E-2</v>
          </cell>
          <cell r="E48">
            <v>3.6357465239062026E-2</v>
          </cell>
          <cell r="F48">
            <v>4.5790034448431313E-2</v>
          </cell>
          <cell r="G48">
            <v>6.0133506819556558E-2</v>
          </cell>
          <cell r="H48">
            <v>8.2631245100451847E-2</v>
          </cell>
          <cell r="I48">
            <v>0.1192252610789344</v>
          </cell>
          <cell r="J48">
            <v>0.18126022011421186</v>
          </cell>
          <cell r="K48">
            <v>0.29138082948902766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O95"/>
  <sheetViews>
    <sheetView zoomScale="172" zoomScaleNormal="90" workbookViewId="0"/>
  </sheetViews>
  <sheetFormatPr baseColWidth="10" defaultColWidth="8.83203125" defaultRowHeight="15"/>
  <cols>
    <col min="1" max="1" width="20.83203125" style="5" customWidth="1"/>
    <col min="2" max="3" width="9.6640625" style="5" customWidth="1"/>
    <col min="4" max="4" width="23.1640625" style="5" customWidth="1"/>
    <col min="5" max="5" width="9.6640625" style="5" customWidth="1"/>
    <col min="6" max="6" width="10.1640625" style="5" customWidth="1"/>
    <col min="7" max="17" width="9.6640625" style="5" customWidth="1"/>
    <col min="18" max="18" width="8.83203125" style="5"/>
    <col min="19" max="19" width="13" style="5" customWidth="1"/>
    <col min="20" max="23" width="9.6640625" style="5" customWidth="1"/>
    <col min="24" max="24" width="10.83203125" style="5" customWidth="1"/>
    <col min="25" max="25" width="12.5" style="5" customWidth="1"/>
    <col min="26" max="39" width="9.6640625" style="5" customWidth="1"/>
    <col min="40" max="40" width="8.83203125" style="5"/>
    <col min="41" max="45" width="9.6640625" style="5" customWidth="1"/>
    <col min="46" max="46" width="10" style="5" customWidth="1"/>
    <col min="47" max="47" width="9" style="5" customWidth="1"/>
    <col min="48" max="49" width="8.83203125" style="5"/>
    <col min="50" max="50" width="9.33203125" style="5" customWidth="1"/>
    <col min="51" max="51" width="9.6640625" style="5" customWidth="1"/>
    <col min="52" max="52" width="10.1640625" style="5" customWidth="1"/>
    <col min="53" max="53" width="10" style="5" customWidth="1"/>
    <col min="54" max="58" width="8.83203125" style="5"/>
    <col min="59" max="59" width="12" style="5" customWidth="1"/>
    <col min="60" max="16384" width="8.83203125" style="5"/>
  </cols>
  <sheetData>
    <row r="1" spans="1:67" ht="15" customHeight="1">
      <c r="A1" s="14" t="s">
        <v>103</v>
      </c>
      <c r="I1" s="15"/>
      <c r="J1" s="21"/>
      <c r="K1" s="21"/>
      <c r="L1" s="21"/>
      <c r="M1" s="14"/>
      <c r="AG1" s="14"/>
      <c r="BB1" s="14"/>
    </row>
    <row r="2" spans="1:67" ht="15" customHeight="1">
      <c r="B2" s="5" t="s">
        <v>14</v>
      </c>
      <c r="C2" s="5" t="s">
        <v>9</v>
      </c>
      <c r="D2" s="5" t="s">
        <v>12</v>
      </c>
      <c r="M2" s="14"/>
      <c r="AG2" s="14"/>
      <c r="BB2" s="14"/>
    </row>
    <row r="3" spans="1:67" ht="15" customHeight="1">
      <c r="A3" s="14" t="s">
        <v>18</v>
      </c>
      <c r="B3" s="5" t="s">
        <v>15</v>
      </c>
      <c r="C3" s="5" t="s">
        <v>15</v>
      </c>
      <c r="D3" s="5" t="s">
        <v>15</v>
      </c>
      <c r="G3" s="81"/>
      <c r="H3" s="30"/>
      <c r="I3" s="30"/>
      <c r="J3" s="79"/>
      <c r="K3" s="79"/>
      <c r="L3" s="79"/>
      <c r="M3" s="79"/>
      <c r="P3" s="14"/>
      <c r="Q3" s="21"/>
      <c r="R3" s="21"/>
      <c r="Y3" s="14"/>
    </row>
    <row r="4" spans="1:67" ht="15" customHeight="1">
      <c r="A4" s="30" t="s">
        <v>4</v>
      </c>
      <c r="B4" s="5">
        <v>64.83</v>
      </c>
      <c r="C4" s="5">
        <v>65.42</v>
      </c>
      <c r="D4" s="77">
        <v>64.251935445020919</v>
      </c>
      <c r="F4" s="3"/>
      <c r="G4" s="81"/>
      <c r="H4" s="30"/>
      <c r="I4" s="30"/>
      <c r="J4" s="79"/>
      <c r="K4" s="79"/>
      <c r="O4" s="2"/>
      <c r="Q4" s="2"/>
      <c r="R4" s="2"/>
      <c r="S4" s="11"/>
      <c r="T4" s="2"/>
      <c r="U4" s="7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7"/>
      <c r="AL4" s="2"/>
      <c r="AM4" s="2"/>
      <c r="AN4" s="2"/>
      <c r="AO4" s="2"/>
      <c r="AP4" s="2"/>
      <c r="AQ4" s="12"/>
      <c r="AR4" s="12"/>
      <c r="AS4" s="12"/>
      <c r="AT4" s="12"/>
      <c r="AU4" s="12"/>
      <c r="AV4" s="12"/>
      <c r="AW4" s="12"/>
      <c r="AX4" s="12"/>
      <c r="AY4" s="14"/>
      <c r="AZ4" s="10"/>
      <c r="BA4" s="10"/>
      <c r="BB4" s="10"/>
      <c r="BC4" s="22"/>
      <c r="BD4" s="10"/>
      <c r="BE4" s="10"/>
      <c r="BF4" s="10"/>
      <c r="BG4" s="10"/>
      <c r="BH4" s="10"/>
      <c r="BI4" s="10"/>
      <c r="BJ4" s="10"/>
      <c r="BK4" s="23"/>
      <c r="BL4" s="10"/>
      <c r="BM4" s="10"/>
      <c r="BN4" s="24"/>
      <c r="BO4" s="24"/>
    </row>
    <row r="5" spans="1:67" ht="15" customHeight="1">
      <c r="A5" s="30" t="s">
        <v>8</v>
      </c>
      <c r="B5" s="5">
        <v>0.84</v>
      </c>
      <c r="C5" s="5">
        <v>0.88</v>
      </c>
      <c r="D5" s="77">
        <v>1.1674174824447041</v>
      </c>
      <c r="F5" s="3"/>
      <c r="G5" s="81"/>
      <c r="H5" s="30"/>
      <c r="I5" s="30"/>
      <c r="J5" s="80"/>
      <c r="K5" s="80"/>
      <c r="O5" s="2"/>
      <c r="Q5" s="2"/>
      <c r="R5" s="2"/>
      <c r="S5" s="11"/>
      <c r="T5" s="2"/>
      <c r="U5" s="7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7"/>
      <c r="AL5" s="2"/>
      <c r="AM5" s="2"/>
      <c r="AN5" s="2"/>
      <c r="AO5" s="2"/>
      <c r="AP5" s="2"/>
      <c r="AQ5" s="12"/>
      <c r="AR5" s="12"/>
      <c r="AS5" s="12"/>
      <c r="AT5" s="12"/>
      <c r="AU5" s="12"/>
      <c r="AV5" s="12"/>
      <c r="AW5" s="12"/>
      <c r="AX5" s="12"/>
      <c r="AY5" s="14"/>
      <c r="AZ5" s="10"/>
      <c r="BA5" s="10"/>
      <c r="BB5" s="10"/>
      <c r="BC5" s="22"/>
      <c r="BD5" s="10"/>
      <c r="BE5" s="10"/>
      <c r="BF5" s="10"/>
      <c r="BG5" s="10"/>
      <c r="BH5" s="10"/>
      <c r="BI5" s="10"/>
      <c r="BJ5" s="10"/>
      <c r="BK5" s="23"/>
      <c r="BL5" s="10"/>
      <c r="BM5" s="10"/>
      <c r="BN5" s="24"/>
      <c r="BO5" s="24"/>
    </row>
    <row r="6" spans="1:67" ht="15" customHeight="1">
      <c r="A6" s="30" t="s">
        <v>5</v>
      </c>
      <c r="B6" s="5">
        <v>16.600000000000001</v>
      </c>
      <c r="C6" s="5">
        <v>16.760000000000002</v>
      </c>
      <c r="D6" s="77">
        <v>17.726474699315364</v>
      </c>
      <c r="F6" s="3"/>
      <c r="G6" s="81"/>
      <c r="H6" s="30"/>
      <c r="I6" s="30"/>
      <c r="J6" s="80"/>
      <c r="K6" s="80"/>
      <c r="O6" s="2"/>
      <c r="Q6" s="2"/>
      <c r="R6" s="2"/>
      <c r="S6" s="11"/>
      <c r="T6" s="2"/>
      <c r="U6" s="7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7"/>
      <c r="AL6" s="2"/>
      <c r="AM6" s="2"/>
      <c r="AN6" s="2"/>
      <c r="AO6" s="2"/>
      <c r="AP6" s="2"/>
      <c r="AQ6" s="12"/>
      <c r="AR6" s="12"/>
      <c r="AS6" s="12"/>
      <c r="AT6" s="12"/>
      <c r="AU6" s="12"/>
      <c r="AV6" s="12"/>
      <c r="AW6" s="12"/>
      <c r="AX6" s="12"/>
      <c r="AY6" s="14"/>
    </row>
    <row r="7" spans="1:67" ht="15" customHeight="1">
      <c r="A7" s="30" t="s">
        <v>16</v>
      </c>
      <c r="B7" s="5">
        <v>0</v>
      </c>
      <c r="C7" s="5">
        <v>0</v>
      </c>
      <c r="D7" s="77">
        <v>0</v>
      </c>
      <c r="F7" s="3"/>
      <c r="G7" s="81"/>
      <c r="H7" s="30"/>
      <c r="I7" s="30"/>
      <c r="J7" s="80"/>
      <c r="K7" s="80"/>
      <c r="O7" s="2"/>
      <c r="Q7" s="2"/>
      <c r="R7" s="2"/>
      <c r="S7" s="11"/>
      <c r="T7" s="2"/>
      <c r="U7" s="7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7"/>
      <c r="AL7" s="2"/>
      <c r="AM7" s="2"/>
      <c r="AN7" s="2"/>
      <c r="AO7" s="2"/>
      <c r="AP7" s="2"/>
      <c r="AQ7" s="12"/>
      <c r="AR7" s="12"/>
      <c r="AS7" s="12"/>
      <c r="AT7" s="12"/>
      <c r="AU7" s="12"/>
      <c r="AV7" s="12"/>
      <c r="AW7" s="12"/>
      <c r="AX7" s="12"/>
      <c r="AY7" s="14"/>
    </row>
    <row r="8" spans="1:67" ht="15" customHeight="1">
      <c r="A8" s="30" t="s">
        <v>17</v>
      </c>
      <c r="B8" s="5">
        <v>6.56</v>
      </c>
      <c r="C8" s="5">
        <v>6.69</v>
      </c>
      <c r="D8" s="77">
        <v>6.5107369839127589</v>
      </c>
      <c r="F8" s="3"/>
      <c r="G8" s="81"/>
      <c r="H8" s="30"/>
      <c r="I8" s="30"/>
      <c r="J8" s="80"/>
      <c r="K8" s="80"/>
      <c r="O8" s="2"/>
      <c r="Q8" s="2"/>
      <c r="R8" s="2"/>
      <c r="S8" s="1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7"/>
      <c r="AL8" s="2"/>
      <c r="AM8" s="2"/>
      <c r="AN8" s="2"/>
      <c r="AO8" s="2"/>
      <c r="AP8" s="2"/>
      <c r="AQ8" s="12"/>
      <c r="AR8" s="12"/>
      <c r="AS8" s="12"/>
      <c r="AT8" s="12"/>
      <c r="AU8" s="12"/>
      <c r="AV8" s="12"/>
      <c r="AW8" s="12"/>
      <c r="AX8" s="12"/>
      <c r="AY8" s="14"/>
    </row>
    <row r="9" spans="1:67" ht="15" customHeight="1">
      <c r="A9" s="30" t="s">
        <v>0</v>
      </c>
      <c r="B9" s="5">
        <v>0.15</v>
      </c>
      <c r="C9" s="5">
        <v>0.17</v>
      </c>
      <c r="D9" s="77">
        <v>0.18</v>
      </c>
      <c r="F9" s="3"/>
      <c r="G9" s="81"/>
      <c r="H9" s="30"/>
      <c r="I9" s="30"/>
      <c r="J9" s="80"/>
      <c r="K9" s="80"/>
      <c r="O9" s="2"/>
      <c r="Q9" s="2"/>
      <c r="R9" s="2"/>
      <c r="S9" s="11"/>
      <c r="T9" s="2"/>
      <c r="U9" s="7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7"/>
      <c r="AL9" s="2"/>
      <c r="AM9" s="2"/>
      <c r="AN9" s="2"/>
      <c r="AO9" s="2"/>
      <c r="AP9" s="2"/>
      <c r="AQ9" s="12"/>
      <c r="AR9" s="12"/>
      <c r="AS9" s="12"/>
      <c r="AT9" s="12"/>
      <c r="AU9" s="12"/>
      <c r="AV9" s="12"/>
      <c r="AW9" s="12"/>
      <c r="AX9" s="12"/>
      <c r="AY9" s="14"/>
    </row>
    <row r="10" spans="1:67" ht="15" customHeight="1">
      <c r="A10" s="30" t="s">
        <v>1</v>
      </c>
      <c r="B10" s="5">
        <v>2.95</v>
      </c>
      <c r="C10" s="5">
        <v>2.86</v>
      </c>
      <c r="D10" s="77">
        <v>3.11</v>
      </c>
      <c r="F10" s="3"/>
      <c r="G10" s="81"/>
      <c r="H10" s="30"/>
      <c r="I10" s="30"/>
      <c r="J10" s="80"/>
      <c r="K10" s="80"/>
      <c r="O10" s="2"/>
      <c r="Q10" s="2"/>
      <c r="R10" s="2"/>
      <c r="S10" s="11"/>
      <c r="T10" s="2"/>
      <c r="U10" s="7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7"/>
      <c r="AL10" s="2"/>
      <c r="AM10" s="2"/>
      <c r="AN10" s="2"/>
      <c r="AO10" s="2"/>
      <c r="AP10" s="2"/>
      <c r="AQ10" s="12"/>
      <c r="AR10" s="12"/>
      <c r="AS10" s="12"/>
      <c r="AT10" s="12"/>
      <c r="AU10" s="12"/>
      <c r="AV10" s="12"/>
      <c r="AW10" s="12"/>
      <c r="AX10" s="12"/>
      <c r="AY10" s="14"/>
    </row>
    <row r="11" spans="1:67" ht="15" customHeight="1">
      <c r="A11" s="30" t="s">
        <v>2</v>
      </c>
      <c r="B11" s="5">
        <v>1.55</v>
      </c>
      <c r="C11" s="5">
        <v>1.45</v>
      </c>
      <c r="D11" s="77">
        <v>1.6807385847001823</v>
      </c>
      <c r="F11" s="3"/>
      <c r="G11" s="81"/>
      <c r="H11" s="30"/>
      <c r="I11" s="30"/>
      <c r="J11" s="80"/>
      <c r="K11" s="80"/>
      <c r="O11" s="2"/>
      <c r="Q11" s="2"/>
      <c r="R11" s="2"/>
      <c r="S11" s="11"/>
      <c r="T11" s="2"/>
      <c r="U11" s="7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7"/>
      <c r="AL11" s="2"/>
      <c r="AM11" s="2"/>
      <c r="AN11" s="2"/>
      <c r="AO11" s="2"/>
      <c r="AP11" s="2"/>
      <c r="AQ11" s="12"/>
      <c r="AR11" s="12"/>
      <c r="AS11" s="12"/>
      <c r="AT11" s="12"/>
      <c r="AU11" s="12"/>
      <c r="AV11" s="12"/>
      <c r="AW11" s="12"/>
      <c r="AX11" s="12"/>
      <c r="AY11" s="14"/>
    </row>
    <row r="12" spans="1:67" ht="15" customHeight="1">
      <c r="A12" s="30" t="s">
        <v>6</v>
      </c>
      <c r="B12" s="5">
        <v>1.95</v>
      </c>
      <c r="C12" s="5">
        <v>2.0099999999999998</v>
      </c>
      <c r="D12" s="77">
        <v>1.9048173430836934</v>
      </c>
      <c r="F12" s="3"/>
      <c r="G12" s="81"/>
      <c r="H12" s="30"/>
      <c r="I12" s="30"/>
      <c r="J12" s="80"/>
      <c r="K12" s="80"/>
      <c r="O12" s="2"/>
      <c r="Q12" s="2"/>
      <c r="R12" s="2"/>
      <c r="S12" s="11"/>
      <c r="T12" s="2"/>
      <c r="U12" s="7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7"/>
      <c r="AL12" s="2"/>
      <c r="AM12" s="2"/>
      <c r="AN12" s="2"/>
      <c r="AO12" s="2"/>
      <c r="AP12" s="2"/>
      <c r="AQ12" s="12"/>
      <c r="AR12" s="12"/>
      <c r="AS12" s="12"/>
      <c r="AT12" s="12"/>
      <c r="AU12" s="12"/>
      <c r="AV12" s="12"/>
      <c r="AW12" s="12"/>
      <c r="AX12" s="12"/>
      <c r="AY12" s="14"/>
    </row>
    <row r="13" spans="1:67" ht="15" customHeight="1">
      <c r="A13" s="30" t="s">
        <v>7</v>
      </c>
      <c r="B13" s="5">
        <v>3.16</v>
      </c>
      <c r="C13" s="5">
        <v>2.41</v>
      </c>
      <c r="D13" s="77">
        <v>2.4566089002250591</v>
      </c>
      <c r="F13" s="3"/>
      <c r="G13" s="82"/>
      <c r="I13" s="80"/>
      <c r="J13" s="80"/>
      <c r="K13" s="80"/>
      <c r="O13" s="2"/>
      <c r="Q13" s="2"/>
      <c r="R13" s="2"/>
      <c r="S13" s="11"/>
      <c r="T13" s="2"/>
      <c r="U13" s="7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7"/>
      <c r="AL13" s="2"/>
      <c r="AM13" s="2"/>
      <c r="AN13" s="2"/>
      <c r="AO13" s="2"/>
      <c r="AP13" s="2"/>
      <c r="AQ13" s="12"/>
      <c r="AR13" s="12"/>
      <c r="AS13" s="12"/>
      <c r="AT13" s="12"/>
      <c r="AU13" s="12"/>
      <c r="AV13" s="12"/>
      <c r="AW13" s="12"/>
      <c r="AX13" s="12"/>
      <c r="AY13" s="14"/>
    </row>
    <row r="14" spans="1:67" ht="34" customHeight="1">
      <c r="A14" s="8" t="s">
        <v>86</v>
      </c>
      <c r="B14" s="83" t="s">
        <v>87</v>
      </c>
      <c r="C14" s="83" t="s">
        <v>87</v>
      </c>
      <c r="D14" s="84" t="s">
        <v>88</v>
      </c>
      <c r="G14" s="2"/>
      <c r="H14" s="2"/>
      <c r="I14" s="3"/>
      <c r="J14" s="30"/>
      <c r="K14" s="79"/>
      <c r="L14" s="80"/>
      <c r="M14" s="80"/>
      <c r="N14" s="80"/>
      <c r="O14" s="2"/>
      <c r="R14" s="6"/>
      <c r="T14" s="6"/>
      <c r="U14" s="6"/>
      <c r="V14" s="11"/>
      <c r="W14" s="6"/>
      <c r="X14" s="7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7"/>
      <c r="AO14" s="2"/>
      <c r="AP14" s="2"/>
      <c r="AQ14" s="2"/>
      <c r="AR14" s="2"/>
      <c r="AS14" s="2"/>
      <c r="AT14" s="12"/>
      <c r="AU14" s="12"/>
      <c r="AV14" s="12"/>
      <c r="AW14" s="12"/>
      <c r="AX14" s="12"/>
      <c r="AY14" s="12"/>
      <c r="AZ14" s="12"/>
      <c r="BA14" s="12"/>
      <c r="BB14" s="14"/>
    </row>
    <row r="15" spans="1:67" ht="15" customHeight="1">
      <c r="A15" s="9"/>
      <c r="B15" s="2"/>
      <c r="C15" s="2"/>
      <c r="D15" s="2"/>
      <c r="E15" s="2"/>
      <c r="F15" s="2"/>
      <c r="H15" s="2"/>
      <c r="I15" s="3"/>
      <c r="J15" s="30"/>
      <c r="K15" s="79"/>
      <c r="L15" s="80"/>
      <c r="M15" s="80"/>
      <c r="N15" s="80"/>
      <c r="O15" s="2"/>
      <c r="P15" s="2"/>
      <c r="Q15" s="2"/>
      <c r="R15" s="2"/>
      <c r="T15" s="2"/>
      <c r="U15" s="2"/>
      <c r="V15" s="2"/>
      <c r="W15" s="2"/>
      <c r="X15" s="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7"/>
      <c r="AO15" s="2"/>
      <c r="AP15" s="2"/>
      <c r="AQ15" s="2"/>
      <c r="AR15" s="2"/>
      <c r="AS15" s="2"/>
      <c r="AT15" s="12"/>
      <c r="AU15" s="12"/>
      <c r="AV15" s="12"/>
      <c r="AW15" s="12"/>
      <c r="AX15" s="12"/>
      <c r="AY15" s="12"/>
      <c r="AZ15" s="12"/>
      <c r="BA15" s="12"/>
      <c r="BB15" s="14"/>
    </row>
    <row r="16" spans="1:67" ht="15" customHeight="1">
      <c r="H16" s="2"/>
      <c r="I16" s="3"/>
      <c r="J16" s="2"/>
      <c r="Q16" s="2"/>
      <c r="R16" s="2"/>
      <c r="T16" s="2"/>
      <c r="U16" s="2"/>
      <c r="V16" s="11"/>
      <c r="W16" s="2"/>
      <c r="X16" s="2"/>
      <c r="Y16" s="2"/>
      <c r="Z16" s="2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13"/>
      <c r="AU16" s="13"/>
      <c r="AV16" s="13"/>
      <c r="AW16" s="13"/>
      <c r="AX16" s="13"/>
      <c r="AY16" s="13"/>
      <c r="AZ16" s="13"/>
      <c r="BA16" s="13"/>
      <c r="BB16" s="14"/>
    </row>
    <row r="17" spans="1:60" ht="15" customHeight="1">
      <c r="H17" s="2"/>
      <c r="I17" s="3"/>
      <c r="K17"/>
      <c r="L17"/>
      <c r="M17"/>
      <c r="R17" s="2"/>
      <c r="S17" s="2"/>
      <c r="T17" s="2"/>
      <c r="U17" s="2"/>
      <c r="V17" s="11"/>
      <c r="W17" s="2"/>
      <c r="X17" s="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7"/>
      <c r="AO17" s="2"/>
      <c r="AP17" s="2"/>
      <c r="AQ17" s="2"/>
      <c r="AR17" s="2"/>
      <c r="AS17" s="2"/>
      <c r="AT17" s="12"/>
      <c r="AU17" s="12"/>
      <c r="AV17" s="12"/>
      <c r="AW17" s="12"/>
      <c r="AX17" s="12"/>
      <c r="AY17" s="12"/>
      <c r="AZ17" s="12"/>
      <c r="BA17" s="12"/>
      <c r="BB17" s="14"/>
    </row>
    <row r="18" spans="1:60" ht="15" customHeight="1">
      <c r="H18" s="2"/>
      <c r="I18" s="3"/>
      <c r="Q18" s="2"/>
      <c r="R18" s="2"/>
      <c r="S18" s="3"/>
      <c r="T18" s="29"/>
      <c r="U18" s="29"/>
      <c r="V18" s="29"/>
      <c r="W18" s="29"/>
      <c r="X18" s="29"/>
      <c r="Y18" s="29"/>
      <c r="Z18" s="29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7"/>
      <c r="AO18" s="4"/>
      <c r="AP18" s="4"/>
      <c r="AQ18" s="4"/>
      <c r="AR18" s="4"/>
      <c r="AS18" s="4"/>
      <c r="AT18" s="11"/>
      <c r="AU18" s="11"/>
      <c r="AV18" s="11"/>
      <c r="AW18" s="11"/>
      <c r="AX18" s="11"/>
      <c r="AY18" s="11"/>
      <c r="AZ18" s="11"/>
      <c r="BA18" s="11"/>
      <c r="BB18" s="20"/>
    </row>
    <row r="19" spans="1:60" ht="15" customHeight="1">
      <c r="H19" s="2"/>
      <c r="I19" s="3"/>
      <c r="Q19" s="2"/>
      <c r="R19" s="2"/>
      <c r="S19" s="3"/>
      <c r="T19" s="2"/>
      <c r="U19" s="2"/>
      <c r="V19" s="2"/>
      <c r="W19" s="2"/>
      <c r="X19" s="2"/>
      <c r="Y19" s="2"/>
      <c r="Z19" s="2"/>
      <c r="AA19" s="21"/>
      <c r="AB19" s="25"/>
      <c r="AC19" s="25"/>
      <c r="AD19" s="25"/>
      <c r="AE19" s="25"/>
      <c r="AF19" s="25"/>
      <c r="AG19" s="15"/>
      <c r="AH19" s="21"/>
      <c r="AI19" s="21"/>
      <c r="AJ19" s="21"/>
      <c r="AK19" s="21"/>
      <c r="AL19" s="21"/>
      <c r="AM19" s="21"/>
      <c r="AN19" s="7"/>
      <c r="AO19" s="21"/>
      <c r="AP19" s="21"/>
      <c r="AQ19" s="21"/>
      <c r="AR19" s="21"/>
      <c r="AS19" s="21"/>
      <c r="AT19" s="11"/>
      <c r="AU19" s="11"/>
      <c r="AV19" s="11"/>
      <c r="AW19" s="11"/>
      <c r="AX19" s="11"/>
      <c r="AY19" s="11"/>
      <c r="AZ19" s="11"/>
      <c r="BA19" s="11"/>
      <c r="BB19" s="15"/>
    </row>
    <row r="20" spans="1:60" ht="15" customHeight="1">
      <c r="H20" s="2"/>
      <c r="Q20" s="2"/>
      <c r="R20" s="2"/>
      <c r="S20" s="3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7"/>
      <c r="AO20" s="2"/>
      <c r="AP20" s="2"/>
      <c r="AQ20" s="2"/>
      <c r="AR20" s="2"/>
      <c r="AS20" s="2"/>
      <c r="AT20" s="11"/>
      <c r="AU20" s="11"/>
      <c r="AV20" s="11"/>
      <c r="AW20" s="11"/>
      <c r="AX20" s="11"/>
      <c r="AY20" s="11"/>
      <c r="AZ20" s="11"/>
      <c r="BA20" s="11"/>
      <c r="BB20" s="14"/>
    </row>
    <row r="21" spans="1:60" ht="15" customHeight="1">
      <c r="H21" s="2"/>
      <c r="I21" s="16"/>
      <c r="O21" s="19"/>
      <c r="Q21" s="2"/>
      <c r="R21" s="2"/>
      <c r="S21" s="2"/>
      <c r="T21" s="2"/>
      <c r="U21" s="2"/>
      <c r="V21" s="11"/>
      <c r="W21" s="2"/>
      <c r="X21" s="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7"/>
      <c r="AO21" s="2"/>
      <c r="AP21" s="2"/>
      <c r="AQ21" s="2"/>
      <c r="AR21" s="2"/>
      <c r="AS21" s="2"/>
      <c r="AT21" s="11"/>
      <c r="AU21" s="11"/>
      <c r="AV21" s="11"/>
      <c r="AW21" s="11"/>
      <c r="AX21" s="11"/>
      <c r="AY21" s="11"/>
      <c r="AZ21" s="11"/>
      <c r="BA21" s="11"/>
      <c r="BB21" s="14"/>
    </row>
    <row r="22" spans="1:60" ht="15" customHeight="1">
      <c r="G22"/>
      <c r="H22" s="78"/>
      <c r="O22" s="19"/>
      <c r="R22" s="2"/>
      <c r="Z22" s="7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7"/>
      <c r="AO22" s="2"/>
      <c r="AP22" s="2"/>
      <c r="AQ22" s="2"/>
      <c r="AR22" s="2"/>
      <c r="AS22" s="2"/>
      <c r="AT22" s="11"/>
      <c r="AU22" s="11"/>
      <c r="AV22" s="11"/>
      <c r="AW22" s="11"/>
      <c r="AX22" s="11"/>
      <c r="AY22" s="11"/>
      <c r="AZ22" s="11"/>
      <c r="BA22" s="11"/>
      <c r="BB22" s="14"/>
    </row>
    <row r="23" spans="1:60" ht="15" customHeight="1">
      <c r="A23" s="3"/>
      <c r="G23"/>
      <c r="H23" s="78"/>
      <c r="O23" s="19"/>
      <c r="V23" s="20"/>
      <c r="X23" s="7"/>
      <c r="Y23" s="2"/>
      <c r="Z23" s="2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14"/>
    </row>
    <row r="24" spans="1:60" ht="15" customHeight="1">
      <c r="A24" s="3"/>
      <c r="G24"/>
      <c r="H24" s="78"/>
      <c r="I24" s="16"/>
      <c r="O24" s="19"/>
      <c r="X24" s="7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7"/>
      <c r="AO24" s="2"/>
      <c r="AP24" s="2"/>
      <c r="AQ24" s="2"/>
      <c r="AR24" s="2"/>
      <c r="AS24" s="2"/>
      <c r="AT24" s="11"/>
      <c r="AU24" s="11"/>
      <c r="AV24" s="11"/>
      <c r="AW24" s="11"/>
      <c r="AX24" s="11"/>
      <c r="AY24" s="11"/>
      <c r="AZ24" s="11"/>
      <c r="BA24" s="11"/>
      <c r="BB24" s="14"/>
    </row>
    <row r="25" spans="1:60" ht="15" customHeight="1">
      <c r="A25" s="16"/>
      <c r="B25" s="2"/>
      <c r="C25" s="2"/>
      <c r="D25" s="2"/>
      <c r="E25" s="2"/>
      <c r="F25" s="2"/>
      <c r="G25"/>
      <c r="H25" s="78"/>
      <c r="I25" s="16"/>
      <c r="O25" s="19"/>
      <c r="V25" s="20"/>
      <c r="X25" s="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7"/>
      <c r="AO25" s="2"/>
      <c r="AP25" s="2"/>
      <c r="AQ25" s="2"/>
      <c r="AR25" s="2"/>
      <c r="AS25" s="2"/>
      <c r="AT25" s="11"/>
      <c r="AU25" s="11"/>
      <c r="AV25" s="11"/>
      <c r="AW25" s="11"/>
      <c r="AX25" s="11"/>
      <c r="AY25" s="11"/>
      <c r="AZ25" s="11"/>
      <c r="BA25" s="11"/>
      <c r="BB25" s="14"/>
    </row>
    <row r="26" spans="1:60">
      <c r="A26" s="16"/>
      <c r="C26" s="16"/>
      <c r="D26" s="2"/>
      <c r="E26" s="2"/>
      <c r="F26" s="2"/>
      <c r="G26"/>
      <c r="H26" s="78"/>
      <c r="I26" s="16"/>
      <c r="O26" s="19"/>
      <c r="Q26" s="15"/>
      <c r="S26" s="15"/>
      <c r="T26" s="15"/>
      <c r="U26" s="15"/>
      <c r="V26" s="15"/>
      <c r="W26" s="15"/>
      <c r="X26" s="7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7"/>
      <c r="AO26" s="2"/>
      <c r="AP26" s="2"/>
      <c r="AQ26" s="2"/>
      <c r="AR26" s="2"/>
      <c r="AS26" s="2"/>
      <c r="AT26" s="11"/>
      <c r="AU26" s="11"/>
      <c r="AV26" s="11"/>
      <c r="AW26" s="11"/>
      <c r="AX26" s="11"/>
      <c r="AY26" s="11"/>
      <c r="AZ26" s="11"/>
      <c r="BA26" s="11"/>
      <c r="BB26" s="14"/>
    </row>
    <row r="27" spans="1:60" ht="15" customHeight="1">
      <c r="A27" s="16"/>
      <c r="B27" s="16"/>
      <c r="D27" s="16"/>
      <c r="F27" s="16"/>
      <c r="G27"/>
      <c r="H27" s="78"/>
      <c r="K27" s="2"/>
      <c r="L27" s="2"/>
      <c r="M27" s="2"/>
      <c r="N27" s="2"/>
      <c r="O27" s="19"/>
      <c r="Q27" s="15"/>
      <c r="R27" s="15"/>
      <c r="S27" s="15"/>
      <c r="T27" s="15"/>
      <c r="U27" s="15"/>
      <c r="V27" s="15"/>
      <c r="W27" s="15"/>
      <c r="X27" s="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7"/>
      <c r="AO27" s="2"/>
      <c r="AP27" s="2"/>
      <c r="AQ27" s="2"/>
      <c r="AR27" s="2"/>
      <c r="AS27" s="2"/>
      <c r="AT27" s="11"/>
      <c r="AU27" s="11"/>
      <c r="AV27" s="11"/>
      <c r="AW27" s="11"/>
      <c r="AX27" s="11"/>
      <c r="AY27" s="11"/>
      <c r="AZ27" s="11"/>
      <c r="BA27" s="11"/>
      <c r="BB27" s="14"/>
    </row>
    <row r="28" spans="1:60" ht="15" customHeight="1">
      <c r="A28" s="16"/>
      <c r="B28" s="16"/>
      <c r="D28" s="2"/>
      <c r="E28" s="2"/>
      <c r="F28" s="2"/>
      <c r="G28"/>
      <c r="H28" s="78"/>
      <c r="I28"/>
      <c r="J28" s="78"/>
      <c r="O28" s="19"/>
      <c r="R28" s="15"/>
      <c r="Y28" s="6"/>
      <c r="Z28" s="6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7"/>
      <c r="AO28" s="2"/>
      <c r="AP28" s="2"/>
      <c r="AQ28" s="2"/>
      <c r="AR28" s="2"/>
      <c r="AS28" s="2"/>
      <c r="AT28" s="11"/>
      <c r="AU28" s="11"/>
      <c r="AV28" s="11"/>
      <c r="AW28" s="11"/>
      <c r="AX28" s="11"/>
      <c r="AY28" s="11"/>
      <c r="AZ28" s="11"/>
      <c r="BA28" s="11"/>
      <c r="BB28" s="14"/>
    </row>
    <row r="29" spans="1:60" ht="15" customHeight="1">
      <c r="A29" s="16"/>
      <c r="B29" s="16"/>
      <c r="C29" s="16"/>
      <c r="D29" s="2"/>
      <c r="E29" s="2"/>
      <c r="F29" s="2"/>
      <c r="G29"/>
      <c r="H29" s="78"/>
      <c r="I29" s="2"/>
      <c r="J29" s="2"/>
      <c r="K29" s="2"/>
      <c r="L29" s="2"/>
      <c r="M29" s="2"/>
      <c r="N29" s="2"/>
      <c r="O29" s="19"/>
      <c r="X29" s="7"/>
      <c r="Z29" s="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O29" s="6"/>
      <c r="AP29" s="6"/>
      <c r="AQ29" s="6"/>
      <c r="AR29" s="6"/>
      <c r="AS29" s="6"/>
      <c r="AT29" s="11"/>
      <c r="AU29" s="11"/>
      <c r="AV29" s="11"/>
      <c r="AW29" s="11"/>
      <c r="AX29" s="11"/>
      <c r="AY29" s="11"/>
      <c r="AZ29" s="11"/>
      <c r="BA29" s="11"/>
    </row>
    <row r="30" spans="1:60" ht="15" customHeight="1">
      <c r="A30" s="3"/>
      <c r="B30" s="16"/>
      <c r="C30" s="16"/>
      <c r="D30" s="2"/>
      <c r="E30" s="2"/>
      <c r="F30" s="2"/>
      <c r="G30"/>
      <c r="H30" s="78"/>
      <c r="I30" s="2"/>
      <c r="J30" s="2"/>
      <c r="K30" s="2"/>
      <c r="L30" s="2"/>
      <c r="M30" s="2"/>
      <c r="N30" s="2"/>
      <c r="O30" s="19"/>
      <c r="Q30" s="2"/>
      <c r="S30" s="2"/>
      <c r="T30" s="2"/>
      <c r="U30" s="2"/>
      <c r="V30" s="2"/>
      <c r="W30" s="2"/>
      <c r="X30" s="7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7"/>
      <c r="AO30" s="2"/>
      <c r="AP30" s="2"/>
      <c r="AQ30" s="2"/>
      <c r="AR30" s="2"/>
      <c r="AS30" s="2"/>
      <c r="AT30" s="11"/>
      <c r="AU30" s="11"/>
      <c r="AV30" s="11"/>
      <c r="AW30" s="11"/>
      <c r="AX30" s="11"/>
      <c r="AY30" s="11"/>
      <c r="AZ30" s="11"/>
      <c r="BA30" s="11"/>
      <c r="BB30" s="14"/>
    </row>
    <row r="31" spans="1:60" ht="15" customHeight="1">
      <c r="A31" s="3"/>
      <c r="B31" s="2"/>
      <c r="G31"/>
      <c r="H31" s="78"/>
      <c r="J31" s="2"/>
      <c r="K31" s="2"/>
      <c r="L31" s="2"/>
      <c r="M31" s="2"/>
      <c r="N31" s="2"/>
      <c r="O31" s="19"/>
      <c r="P31" s="2"/>
      <c r="R31" s="7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7"/>
      <c r="AO31" s="2"/>
      <c r="AP31" s="2"/>
      <c r="AQ31" s="2"/>
      <c r="AR31" s="2"/>
      <c r="AS31" s="2"/>
      <c r="AT31" s="11"/>
      <c r="AU31" s="11"/>
      <c r="AV31" s="11"/>
      <c r="AW31" s="11"/>
      <c r="AX31" s="11"/>
      <c r="AY31" s="11"/>
      <c r="AZ31" s="11"/>
      <c r="BA31" s="11"/>
      <c r="BB31" s="14"/>
      <c r="BH31" s="14"/>
    </row>
    <row r="32" spans="1:60" ht="15" customHeight="1">
      <c r="A32" s="3"/>
      <c r="B32" s="2"/>
      <c r="C32" s="2"/>
      <c r="D32" s="2"/>
      <c r="E32" s="2"/>
      <c r="F32" s="2"/>
      <c r="G32" s="30"/>
      <c r="I32" s="2"/>
      <c r="J32" s="2"/>
      <c r="P32" s="2"/>
      <c r="Q32" s="2"/>
      <c r="R32" s="2"/>
      <c r="S32" s="2"/>
      <c r="T32" s="2"/>
      <c r="U32" s="2"/>
      <c r="V32" s="2"/>
      <c r="W32" s="2"/>
      <c r="X32" s="7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12"/>
      <c r="AU32" s="12"/>
      <c r="AV32" s="12"/>
      <c r="AW32" s="12"/>
      <c r="AX32" s="12"/>
      <c r="AY32" s="12"/>
      <c r="AZ32" s="12"/>
      <c r="BA32" s="12"/>
      <c r="BB32" s="14"/>
      <c r="BH32" s="14"/>
    </row>
    <row r="33" spans="1:54">
      <c r="A33" s="3"/>
      <c r="B33" s="2"/>
      <c r="C33" s="2"/>
      <c r="D33" s="2"/>
      <c r="E33" s="2"/>
      <c r="F33" s="2"/>
      <c r="G33" s="2"/>
      <c r="J33" s="2"/>
      <c r="P33" s="2"/>
      <c r="Q33" s="2"/>
      <c r="R33" s="7"/>
      <c r="S33" s="2"/>
      <c r="T33" s="2"/>
      <c r="U33" s="2"/>
      <c r="V33" s="2"/>
      <c r="W33" s="2"/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7"/>
      <c r="AO33" s="2"/>
      <c r="AP33" s="2"/>
      <c r="AQ33" s="2"/>
      <c r="AR33" s="2"/>
      <c r="AS33" s="2"/>
      <c r="AT33" s="11"/>
      <c r="AU33" s="11"/>
      <c r="AV33" s="11"/>
      <c r="AW33" s="11"/>
      <c r="AX33" s="11"/>
      <c r="AY33" s="11"/>
      <c r="AZ33" s="11"/>
      <c r="BA33" s="11"/>
      <c r="BB33" s="14"/>
    </row>
    <row r="34" spans="1:54" ht="15" customHeight="1">
      <c r="A34" s="3"/>
      <c r="B34" s="2"/>
      <c r="C34" s="2"/>
      <c r="D34" s="2"/>
      <c r="E34" s="2"/>
      <c r="F34" s="2"/>
      <c r="M34" s="16"/>
      <c r="P34" s="2"/>
      <c r="Q34" s="2"/>
      <c r="R34" s="7"/>
      <c r="S34" s="2"/>
      <c r="T34" s="2"/>
      <c r="U34" s="2"/>
      <c r="V34" s="2"/>
      <c r="W34" s="2"/>
      <c r="X34" s="7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7"/>
      <c r="AO34" s="2"/>
      <c r="AP34" s="2"/>
      <c r="AQ34" s="2"/>
      <c r="AR34" s="2"/>
      <c r="AS34" s="2"/>
      <c r="AT34" s="11"/>
      <c r="AU34" s="11"/>
      <c r="AV34" s="11"/>
      <c r="AW34" s="11"/>
      <c r="AX34" s="11"/>
      <c r="AY34" s="11"/>
      <c r="AZ34" s="11"/>
      <c r="BA34" s="11"/>
      <c r="BB34" s="14"/>
    </row>
    <row r="35" spans="1:54" ht="15" customHeight="1">
      <c r="B35" s="2"/>
      <c r="C35" s="2"/>
      <c r="D35" s="2"/>
      <c r="E35" s="2"/>
      <c r="F35" s="2"/>
      <c r="M35" s="16"/>
      <c r="Q35" s="2"/>
      <c r="R35" s="7"/>
      <c r="S35" s="2"/>
      <c r="T35" s="2"/>
      <c r="U35" s="2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7"/>
      <c r="AO35" s="2"/>
      <c r="AP35" s="2"/>
      <c r="AQ35" s="2"/>
      <c r="AR35" s="2"/>
      <c r="AS35" s="2"/>
      <c r="AT35" s="11"/>
      <c r="AU35" s="11"/>
      <c r="AV35" s="11"/>
      <c r="AW35" s="11"/>
      <c r="AX35" s="11"/>
      <c r="AY35" s="11"/>
      <c r="AZ35" s="11"/>
      <c r="BA35" s="11"/>
      <c r="BB35" s="14"/>
    </row>
    <row r="36" spans="1:54" ht="15" customHeight="1">
      <c r="H36" s="15"/>
      <c r="R36" s="7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7"/>
      <c r="AO36" s="2"/>
      <c r="AP36" s="2"/>
      <c r="AQ36" s="2"/>
      <c r="AR36" s="2"/>
      <c r="AS36" s="2"/>
      <c r="AT36" s="11"/>
      <c r="AU36" s="11"/>
      <c r="AV36" s="11"/>
      <c r="AW36" s="11"/>
      <c r="AX36" s="11"/>
      <c r="AY36" s="11"/>
      <c r="AZ36" s="11"/>
      <c r="BA36" s="11"/>
      <c r="BB36" s="14"/>
    </row>
    <row r="37" spans="1:54" ht="15" customHeight="1">
      <c r="H37" s="15"/>
      <c r="K37" s="15"/>
      <c r="L37" s="15"/>
      <c r="N37" s="15"/>
      <c r="O37" s="15"/>
      <c r="X37" s="10"/>
      <c r="AT37" s="20"/>
      <c r="AU37" s="20"/>
      <c r="AV37" s="20"/>
      <c r="AW37" s="20"/>
      <c r="AX37" s="20"/>
      <c r="AY37" s="20"/>
      <c r="AZ37" s="20"/>
      <c r="BA37" s="20"/>
      <c r="BB37" s="20"/>
    </row>
    <row r="38" spans="1:54" ht="15" customHeight="1">
      <c r="B38" s="16"/>
      <c r="K38" s="15"/>
      <c r="L38" s="15"/>
      <c r="M38" s="16"/>
      <c r="N38" s="15"/>
      <c r="O38" s="15"/>
      <c r="R38" s="10"/>
      <c r="X38" s="10"/>
      <c r="AN38" s="10"/>
    </row>
    <row r="39" spans="1:54" ht="15" customHeight="1">
      <c r="B39" s="16"/>
      <c r="G39" s="15"/>
      <c r="I39" s="15"/>
      <c r="J39" s="15"/>
      <c r="M39" s="16"/>
      <c r="R39" s="10"/>
      <c r="AG39" s="16"/>
      <c r="AN39" s="10"/>
      <c r="BB39" s="16"/>
    </row>
    <row r="40" spans="1:54" ht="15" customHeight="1">
      <c r="G40" s="15"/>
      <c r="I40" s="15"/>
      <c r="J40" s="15"/>
      <c r="M40" s="16"/>
      <c r="P40" s="15"/>
      <c r="X40" s="10"/>
      <c r="AG40" s="16"/>
      <c r="BB40" s="16"/>
    </row>
    <row r="41" spans="1:54" ht="15" customHeight="1">
      <c r="C41" s="15"/>
      <c r="E41" s="15"/>
      <c r="F41" s="15"/>
      <c r="M41" s="16"/>
      <c r="P41" s="15"/>
      <c r="Q41" s="15"/>
      <c r="R41" s="10"/>
      <c r="S41" s="17"/>
      <c r="T41" s="17"/>
      <c r="U41" s="17"/>
      <c r="V41" s="17"/>
      <c r="W41" s="17"/>
      <c r="Y41" s="17"/>
      <c r="Z41" s="17"/>
      <c r="AN41" s="10"/>
    </row>
    <row r="42" spans="1:54" ht="15" customHeight="1">
      <c r="B42" s="16"/>
      <c r="C42" s="15"/>
      <c r="D42" s="15"/>
      <c r="E42" s="15"/>
      <c r="F42" s="15"/>
      <c r="Q42" s="15"/>
      <c r="S42" s="17"/>
      <c r="T42" s="17"/>
      <c r="U42" s="17"/>
      <c r="V42" s="17"/>
      <c r="W42" s="17"/>
      <c r="X42" s="10"/>
      <c r="Y42" s="17"/>
      <c r="Z42" s="17"/>
      <c r="AA42" s="17"/>
      <c r="AB42" s="17"/>
      <c r="AC42" s="17"/>
      <c r="AD42" s="17"/>
      <c r="AE42" s="17"/>
      <c r="AF42" s="17"/>
      <c r="AH42" s="17"/>
      <c r="AI42" s="17"/>
      <c r="AJ42" s="17"/>
      <c r="AK42" s="17"/>
      <c r="AL42" s="17"/>
      <c r="AM42" s="17"/>
      <c r="AO42" s="17"/>
      <c r="AP42" s="17"/>
      <c r="AQ42" s="17"/>
      <c r="AR42" s="26"/>
      <c r="AS42" s="26"/>
    </row>
    <row r="43" spans="1:54" ht="15" customHeight="1">
      <c r="B43" s="16"/>
      <c r="R43" s="10"/>
      <c r="AA43" s="17"/>
      <c r="AB43" s="17"/>
      <c r="AC43" s="17"/>
      <c r="AD43" s="17"/>
      <c r="AE43" s="17"/>
      <c r="AF43" s="17"/>
      <c r="AG43" s="16"/>
      <c r="AH43" s="17"/>
      <c r="AI43" s="17"/>
      <c r="AJ43" s="17"/>
      <c r="AK43" s="17"/>
      <c r="AL43" s="17"/>
      <c r="AM43" s="17"/>
      <c r="AN43" s="10"/>
      <c r="AO43" s="17"/>
      <c r="AP43" s="17"/>
      <c r="AQ43" s="17"/>
      <c r="AR43" s="26"/>
      <c r="AS43" s="26"/>
      <c r="BB43" s="16"/>
    </row>
    <row r="44" spans="1:54" ht="15" customHeight="1">
      <c r="B44" s="16"/>
      <c r="X44" s="10"/>
      <c r="AG44" s="16"/>
      <c r="BB44" s="16"/>
    </row>
    <row r="45" spans="1:54">
      <c r="B45" s="16"/>
      <c r="R45" s="10"/>
      <c r="X45" s="24"/>
      <c r="AG45" s="16"/>
      <c r="AN45" s="10"/>
      <c r="BB45" s="16"/>
    </row>
    <row r="46" spans="1:54">
      <c r="R46" s="24"/>
      <c r="X46" s="27"/>
      <c r="AG46" s="16"/>
      <c r="AN46" s="24"/>
      <c r="BB46" s="16"/>
    </row>
    <row r="47" spans="1:54">
      <c r="R47" s="27"/>
      <c r="X47" s="24"/>
      <c r="AN47" s="27"/>
    </row>
    <row r="48" spans="1:54">
      <c r="R48" s="24"/>
      <c r="X48" s="24"/>
      <c r="AN48" s="24"/>
    </row>
    <row r="49" spans="18:40">
      <c r="R49" s="24"/>
      <c r="X49" s="24"/>
      <c r="AN49" s="24"/>
    </row>
    <row r="50" spans="18:40">
      <c r="R50" s="24"/>
      <c r="X50" s="24"/>
      <c r="AN50" s="24"/>
    </row>
    <row r="51" spans="18:40">
      <c r="R51" s="24"/>
      <c r="X51" s="24"/>
      <c r="AN51" s="24"/>
    </row>
    <row r="52" spans="18:40">
      <c r="R52" s="24"/>
      <c r="X52" s="24"/>
      <c r="AN52" s="24"/>
    </row>
    <row r="53" spans="18:40">
      <c r="R53" s="24"/>
      <c r="X53" s="24"/>
      <c r="AN53" s="24"/>
    </row>
    <row r="54" spans="18:40" ht="18" customHeight="1">
      <c r="R54" s="24"/>
      <c r="X54" s="24"/>
      <c r="AN54" s="24"/>
    </row>
    <row r="55" spans="18:40">
      <c r="R55" s="24"/>
      <c r="X55" s="24"/>
      <c r="AN55" s="24"/>
    </row>
    <row r="56" spans="18:40">
      <c r="R56" s="24"/>
      <c r="X56" s="24"/>
      <c r="AN56" s="24"/>
    </row>
    <row r="57" spans="18:40">
      <c r="R57" s="24"/>
      <c r="X57" s="24"/>
      <c r="AN57" s="24"/>
    </row>
    <row r="58" spans="18:40">
      <c r="R58" s="24"/>
      <c r="X58" s="27"/>
      <c r="AN58" s="24"/>
    </row>
    <row r="59" spans="18:40">
      <c r="R59" s="27"/>
      <c r="X59" s="24"/>
      <c r="AN59" s="27"/>
    </row>
    <row r="60" spans="18:40">
      <c r="R60" s="24"/>
      <c r="X60" s="24"/>
      <c r="AN60" s="24"/>
    </row>
    <row r="61" spans="18:40">
      <c r="R61" s="24"/>
      <c r="X61" s="24"/>
      <c r="AN61" s="24"/>
    </row>
    <row r="62" spans="18:40">
      <c r="R62" s="24"/>
      <c r="X62" s="24"/>
      <c r="AN62" s="24"/>
    </row>
    <row r="63" spans="18:40">
      <c r="R63" s="24"/>
      <c r="X63" s="24"/>
      <c r="AN63" s="24"/>
    </row>
    <row r="64" spans="18:40">
      <c r="R64" s="24"/>
      <c r="X64" s="24"/>
      <c r="AN64" s="24"/>
    </row>
    <row r="65" spans="18:40">
      <c r="R65" s="24"/>
      <c r="X65" s="24"/>
      <c r="AN65" s="24"/>
    </row>
    <row r="66" spans="18:40">
      <c r="R66" s="24"/>
      <c r="X66" s="24"/>
      <c r="AN66" s="24"/>
    </row>
    <row r="67" spans="18:40">
      <c r="R67" s="24"/>
      <c r="X67" s="24"/>
      <c r="AN67" s="24"/>
    </row>
    <row r="68" spans="18:40">
      <c r="R68" s="24"/>
      <c r="X68" s="24"/>
      <c r="AN68" s="24"/>
    </row>
    <row r="69" spans="18:40">
      <c r="R69" s="24"/>
      <c r="X69" s="27"/>
      <c r="AN69" s="24"/>
    </row>
    <row r="70" spans="18:40">
      <c r="R70" s="27"/>
      <c r="X70" s="24"/>
      <c r="AN70" s="27"/>
    </row>
    <row r="71" spans="18:40">
      <c r="R71" s="24"/>
      <c r="X71" s="24"/>
      <c r="AN71" s="24"/>
    </row>
    <row r="72" spans="18:40">
      <c r="R72" s="24"/>
      <c r="X72" s="24"/>
      <c r="AN72" s="24"/>
    </row>
    <row r="73" spans="18:40">
      <c r="R73" s="24"/>
      <c r="X73" s="24"/>
      <c r="AN73" s="24"/>
    </row>
    <row r="74" spans="18:40">
      <c r="R74" s="24"/>
      <c r="X74" s="24"/>
      <c r="AN74" s="24"/>
    </row>
    <row r="75" spans="18:40">
      <c r="R75" s="24"/>
      <c r="X75" s="24"/>
      <c r="AN75" s="24"/>
    </row>
    <row r="76" spans="18:40">
      <c r="R76" s="24"/>
      <c r="X76" s="24"/>
      <c r="AN76" s="24"/>
    </row>
    <row r="77" spans="18:40">
      <c r="R77" s="24"/>
      <c r="X77" s="24"/>
      <c r="AN77" s="24"/>
    </row>
    <row r="78" spans="18:40">
      <c r="R78" s="24"/>
      <c r="X78" s="28"/>
      <c r="AN78" s="24"/>
    </row>
    <row r="79" spans="18:40">
      <c r="R79" s="28"/>
      <c r="X79" s="27"/>
      <c r="AN79" s="28"/>
    </row>
    <row r="80" spans="18:40">
      <c r="R80" s="27"/>
      <c r="X80" s="24"/>
      <c r="AN80" s="27"/>
    </row>
    <row r="81" spans="18:40">
      <c r="R81" s="24"/>
      <c r="X81" s="24"/>
      <c r="AN81" s="24"/>
    </row>
    <row r="82" spans="18:40">
      <c r="R82" s="24"/>
      <c r="X82" s="24"/>
      <c r="AN82" s="24"/>
    </row>
    <row r="83" spans="18:40">
      <c r="R83" s="24"/>
      <c r="X83" s="24"/>
      <c r="AN83" s="24"/>
    </row>
    <row r="84" spans="18:40">
      <c r="R84" s="24"/>
      <c r="X84" s="24"/>
      <c r="AN84" s="24"/>
    </row>
    <row r="85" spans="18:40">
      <c r="R85" s="24"/>
      <c r="X85" s="24"/>
      <c r="AN85" s="24"/>
    </row>
    <row r="86" spans="18:40">
      <c r="R86" s="24"/>
      <c r="X86" s="28"/>
      <c r="AN86" s="24"/>
    </row>
    <row r="87" spans="18:40">
      <c r="R87" s="28"/>
      <c r="X87" s="27"/>
      <c r="AN87" s="28"/>
    </row>
    <row r="88" spans="18:40">
      <c r="R88" s="27"/>
      <c r="X88" s="24"/>
      <c r="AN88" s="27"/>
    </row>
    <row r="89" spans="18:40">
      <c r="R89" s="24"/>
      <c r="X89" s="24"/>
      <c r="AN89" s="24"/>
    </row>
    <row r="90" spans="18:40">
      <c r="R90" s="24"/>
      <c r="X90" s="24"/>
      <c r="AN90" s="24"/>
    </row>
    <row r="91" spans="18:40">
      <c r="R91" s="24"/>
      <c r="X91" s="24"/>
      <c r="AN91" s="24"/>
    </row>
    <row r="92" spans="18:40">
      <c r="R92" s="24"/>
      <c r="X92" s="24"/>
      <c r="AN92" s="24"/>
    </row>
    <row r="93" spans="18:40">
      <c r="R93" s="24"/>
      <c r="X93" s="28"/>
      <c r="AN93" s="24"/>
    </row>
    <row r="94" spans="18:40">
      <c r="R94" s="28"/>
      <c r="X94" s="24"/>
      <c r="AN94" s="28"/>
    </row>
    <row r="95" spans="18:40">
      <c r="R95" s="24"/>
      <c r="AN95" s="24"/>
    </row>
  </sheetData>
  <sortState xmlns:xlrd2="http://schemas.microsoft.com/office/spreadsheetml/2017/richdata2" ref="Z11:AD46">
    <sortCondition ref="Z11:Z46"/>
  </sortState>
  <pageMargins left="0.7" right="0.7" top="0.75" bottom="0.75" header="0.3" footer="0.3"/>
  <pageSetup scale="56" fitToWidth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EB923-B111-8A49-9924-7E6E3B4EFE86}">
  <dimension ref="A1:AB157"/>
  <sheetViews>
    <sheetView tabSelected="1" zoomScale="108" workbookViewId="0"/>
  </sheetViews>
  <sheetFormatPr baseColWidth="10" defaultColWidth="8.83203125" defaultRowHeight="15"/>
  <cols>
    <col min="9" max="9" width="7.83203125" customWidth="1"/>
    <col min="11" max="11" width="6.83203125" customWidth="1"/>
    <col min="12" max="12" width="1.6640625" customWidth="1"/>
    <col min="13" max="13" width="12.33203125" style="33" customWidth="1"/>
    <col min="15" max="15" width="4.33203125" customWidth="1"/>
    <col min="16" max="16" width="8.83203125" customWidth="1"/>
  </cols>
  <sheetData>
    <row r="1" spans="1:28" ht="16" thickBot="1">
      <c r="A1" s="14" t="s">
        <v>102</v>
      </c>
    </row>
    <row r="2" spans="1:28" ht="16" thickBot="1">
      <c r="A2" s="46" t="s">
        <v>19</v>
      </c>
      <c r="B2" s="47"/>
      <c r="C2" s="47"/>
      <c r="D2" s="47"/>
      <c r="E2" s="47"/>
      <c r="F2" s="47"/>
      <c r="G2" s="47"/>
      <c r="H2" s="47"/>
      <c r="I2" s="86" t="s">
        <v>20</v>
      </c>
      <c r="J2" s="87"/>
      <c r="K2" s="88"/>
      <c r="L2" s="47"/>
      <c r="M2" s="48" t="s">
        <v>21</v>
      </c>
      <c r="N2" s="49"/>
      <c r="O2" s="49"/>
      <c r="P2" s="50" t="s">
        <v>22</v>
      </c>
      <c r="Q2" s="50" t="s">
        <v>3</v>
      </c>
      <c r="R2" s="50" t="s">
        <v>23</v>
      </c>
      <c r="S2" s="51"/>
      <c r="T2" s="46" t="s">
        <v>19</v>
      </c>
      <c r="U2" s="47"/>
      <c r="V2" s="47"/>
      <c r="W2" s="47"/>
      <c r="X2" s="47"/>
      <c r="Y2" s="47"/>
      <c r="Z2" s="47"/>
      <c r="AA2" s="47"/>
      <c r="AB2" s="51"/>
    </row>
    <row r="3" spans="1:28">
      <c r="A3" s="18" t="s">
        <v>24</v>
      </c>
      <c r="E3" s="52" t="s">
        <v>25</v>
      </c>
      <c r="G3" s="30" t="s">
        <v>26</v>
      </c>
      <c r="I3" s="31"/>
      <c r="J3" s="53"/>
      <c r="K3" s="32"/>
      <c r="M3" s="33" t="s">
        <v>10</v>
      </c>
      <c r="N3" t="s">
        <v>39</v>
      </c>
      <c r="O3" s="34"/>
      <c r="P3" s="29">
        <v>0.48878916530540101</v>
      </c>
      <c r="Q3" s="29">
        <v>0.2191085095810375</v>
      </c>
      <c r="R3" s="54">
        <f>((LN(Q3)-$F$4-$F$6*(P3)^3)/$F$5)^0.333</f>
        <v>603.79360607908473</v>
      </c>
      <c r="S3" s="55"/>
      <c r="T3" s="18" t="s">
        <v>24</v>
      </c>
      <c r="X3" s="52"/>
      <c r="Z3" s="30"/>
      <c r="AB3" s="55"/>
    </row>
    <row r="4" spans="1:28">
      <c r="A4" s="76" t="s">
        <v>36</v>
      </c>
      <c r="E4" s="30" t="s">
        <v>27</v>
      </c>
      <c r="F4">
        <v>-2.3593999999999999</v>
      </c>
      <c r="G4">
        <v>1.41E-2</v>
      </c>
      <c r="I4" s="35" t="s">
        <v>28</v>
      </c>
      <c r="J4" s="36">
        <v>0.222</v>
      </c>
      <c r="K4" s="32"/>
      <c r="M4" s="33" t="s">
        <v>10</v>
      </c>
      <c r="N4" t="s">
        <v>40</v>
      </c>
      <c r="O4" s="34"/>
      <c r="P4" s="29">
        <v>0.48487979997849046</v>
      </c>
      <c r="Q4" s="29">
        <v>0.21478680595247818</v>
      </c>
      <c r="R4" s="54">
        <f t="shared" ref="R4:R57" si="0">((LN(Q4)-$F$4-$F$6*(P4)^3)/$F$5)^0.333</f>
        <v>598.98922518454515</v>
      </c>
      <c r="S4" s="55"/>
      <c r="T4" s="76" t="s">
        <v>89</v>
      </c>
      <c r="X4" s="30"/>
      <c r="AB4" s="55"/>
    </row>
    <row r="5" spans="1:28">
      <c r="A5" s="18" t="s">
        <v>29</v>
      </c>
      <c r="E5" s="30" t="s">
        <v>30</v>
      </c>
      <c r="F5" s="56">
        <v>4.6481999999999997E-9</v>
      </c>
      <c r="G5" s="56">
        <v>5.1970000000000003E-11</v>
      </c>
      <c r="I5" s="35" t="s">
        <v>22</v>
      </c>
      <c r="J5" s="37">
        <v>0.48699999999999999</v>
      </c>
      <c r="K5" s="32"/>
      <c r="M5" s="33" t="s">
        <v>10</v>
      </c>
      <c r="N5" t="s">
        <v>41</v>
      </c>
      <c r="O5" s="34"/>
      <c r="P5" s="29">
        <v>0.48344107712232115</v>
      </c>
      <c r="Q5" s="29">
        <v>0.2185688330258419</v>
      </c>
      <c r="R5" s="54">
        <f t="shared" si="0"/>
        <v>602.05004400462974</v>
      </c>
      <c r="S5" s="55"/>
      <c r="T5" s="18"/>
      <c r="X5" s="30"/>
      <c r="Y5" s="56"/>
      <c r="Z5" s="56"/>
      <c r="AB5" s="55"/>
    </row>
    <row r="6" spans="1:28">
      <c r="A6" s="18" t="s">
        <v>31</v>
      </c>
      <c r="E6" s="30" t="s">
        <v>32</v>
      </c>
      <c r="F6">
        <v>-1.7282999999999999</v>
      </c>
      <c r="G6">
        <v>5.8400000000000001E-2</v>
      </c>
      <c r="I6" s="31"/>
      <c r="J6" s="53"/>
      <c r="K6" s="32"/>
      <c r="M6" s="33" t="s">
        <v>10</v>
      </c>
      <c r="N6" t="s">
        <v>42</v>
      </c>
      <c r="O6" s="34"/>
      <c r="P6" s="29">
        <v>0.48590078826250249</v>
      </c>
      <c r="Q6" s="29">
        <v>0.2005849991789431</v>
      </c>
      <c r="R6" s="54">
        <f t="shared" si="0"/>
        <v>585.53363969400448</v>
      </c>
      <c r="S6" s="55"/>
      <c r="T6" s="18"/>
      <c r="X6" s="30"/>
      <c r="AB6" s="55"/>
    </row>
    <row r="7" spans="1:28">
      <c r="A7" s="18"/>
      <c r="I7" s="38" t="s">
        <v>23</v>
      </c>
      <c r="J7" s="39">
        <f>((LN(J4)-F4-F6*(J5)^3)/F5)^0.333</f>
        <v>605.88787618824961</v>
      </c>
      <c r="K7" s="40"/>
      <c r="M7" s="33" t="s">
        <v>10</v>
      </c>
      <c r="N7" t="s">
        <v>43</v>
      </c>
      <c r="O7" s="34"/>
      <c r="P7" s="57">
        <v>0.48878916530540095</v>
      </c>
      <c r="Q7" s="57">
        <v>0.20125003940648764</v>
      </c>
      <c r="R7" s="58">
        <f t="shared" si="0"/>
        <v>586.93794759686182</v>
      </c>
      <c r="S7" s="55"/>
      <c r="T7" s="18"/>
      <c r="AB7" s="55"/>
    </row>
    <row r="8" spans="1:28">
      <c r="A8" s="18"/>
      <c r="M8" s="33" t="s">
        <v>10</v>
      </c>
      <c r="N8" t="s">
        <v>44</v>
      </c>
      <c r="O8" s="34"/>
      <c r="P8" s="57">
        <v>0.49309073260150899</v>
      </c>
      <c r="Q8" s="57">
        <v>0.20327415976241242</v>
      </c>
      <c r="R8" s="58">
        <f t="shared" si="0"/>
        <v>590.05966318223761</v>
      </c>
      <c r="S8" s="55"/>
      <c r="T8" s="18"/>
      <c r="AB8" s="55"/>
    </row>
    <row r="9" spans="1:28">
      <c r="A9" s="18"/>
      <c r="I9">
        <v>0.3</v>
      </c>
      <c r="J9">
        <v>0.6</v>
      </c>
      <c r="M9" s="33" t="s">
        <v>10</v>
      </c>
      <c r="N9" t="s">
        <v>45</v>
      </c>
      <c r="O9" s="34"/>
      <c r="P9" s="57">
        <v>0.49135072098666122</v>
      </c>
      <c r="Q9" s="57">
        <v>0.22404252745541856</v>
      </c>
      <c r="R9" s="58">
        <f t="shared" si="0"/>
        <v>608.66175226952384</v>
      </c>
      <c r="S9" s="55"/>
      <c r="T9" s="18"/>
      <c r="AB9" s="55"/>
    </row>
    <row r="10" spans="1:28">
      <c r="A10" s="18"/>
      <c r="I10">
        <v>1</v>
      </c>
      <c r="J10">
        <v>0.6</v>
      </c>
      <c r="M10" s="33" t="s">
        <v>10</v>
      </c>
      <c r="N10" t="s">
        <v>46</v>
      </c>
      <c r="O10" s="34"/>
      <c r="P10" s="57">
        <v>0.48917082686819402</v>
      </c>
      <c r="Q10" s="57">
        <v>0.25670654949637545</v>
      </c>
      <c r="R10" s="58">
        <f t="shared" si="0"/>
        <v>632.97707481709915</v>
      </c>
      <c r="S10" s="55"/>
      <c r="T10" s="18"/>
      <c r="AB10" s="55"/>
    </row>
    <row r="11" spans="1:28">
      <c r="A11" s="18"/>
      <c r="M11" s="33" t="s">
        <v>10</v>
      </c>
      <c r="N11" t="s">
        <v>47</v>
      </c>
      <c r="P11" s="57">
        <v>0.48447536856860735</v>
      </c>
      <c r="Q11" s="57">
        <v>0.24021748923834163</v>
      </c>
      <c r="R11" s="58">
        <f t="shared" si="0"/>
        <v>620.05995094014315</v>
      </c>
      <c r="S11" s="55"/>
      <c r="T11" s="18"/>
      <c r="AB11" s="55"/>
    </row>
    <row r="12" spans="1:28">
      <c r="A12" s="18"/>
      <c r="M12" s="33" t="s">
        <v>10</v>
      </c>
      <c r="N12" t="s">
        <v>48</v>
      </c>
      <c r="O12" s="59"/>
      <c r="P12" s="57">
        <v>0.48851990744055168</v>
      </c>
      <c r="Q12" s="57">
        <v>0.24310056810571443</v>
      </c>
      <c r="R12" s="58">
        <f t="shared" si="0"/>
        <v>623.13237503296966</v>
      </c>
      <c r="S12" s="55"/>
      <c r="T12" s="18"/>
      <c r="AB12" s="55"/>
    </row>
    <row r="13" spans="1:28">
      <c r="A13" s="18"/>
      <c r="M13" s="33" t="s">
        <v>10</v>
      </c>
      <c r="N13" t="s">
        <v>49</v>
      </c>
      <c r="O13" s="59"/>
      <c r="P13" s="57">
        <v>0.46294770319410927</v>
      </c>
      <c r="Q13" s="57">
        <v>0.2507656270696535</v>
      </c>
      <c r="R13" s="58">
        <f t="shared" si="0"/>
        <v>623.31841729051018</v>
      </c>
      <c r="S13" s="55"/>
      <c r="T13" s="18"/>
      <c r="AB13" s="55"/>
    </row>
    <row r="14" spans="1:28">
      <c r="A14" s="18"/>
      <c r="M14" s="33" t="s">
        <v>10</v>
      </c>
      <c r="N14" t="s">
        <v>50</v>
      </c>
      <c r="O14" s="59"/>
      <c r="P14" s="57">
        <v>0.46234123394679671</v>
      </c>
      <c r="Q14" s="57">
        <v>0.24243626401018928</v>
      </c>
      <c r="R14" s="58">
        <f t="shared" si="0"/>
        <v>617.02374569110816</v>
      </c>
      <c r="S14" s="55"/>
      <c r="T14" s="18"/>
      <c r="AB14" s="55"/>
    </row>
    <row r="15" spans="1:28">
      <c r="A15" s="18"/>
      <c r="M15" s="33" t="s">
        <v>10</v>
      </c>
      <c r="N15" t="s">
        <v>51</v>
      </c>
      <c r="O15" s="59"/>
      <c r="P15" s="57">
        <v>0.46585596496479725</v>
      </c>
      <c r="Q15" s="57">
        <v>0.24652696042028585</v>
      </c>
      <c r="R15" s="58">
        <f t="shared" si="0"/>
        <v>620.81330568299768</v>
      </c>
      <c r="S15" s="55"/>
      <c r="T15" s="18"/>
      <c r="AB15" s="55"/>
    </row>
    <row r="16" spans="1:28">
      <c r="A16" s="18"/>
      <c r="M16" s="33" t="s">
        <v>10</v>
      </c>
      <c r="N16" t="s">
        <v>52</v>
      </c>
      <c r="O16" s="59"/>
      <c r="P16" s="57">
        <v>0.49156201143310679</v>
      </c>
      <c r="Q16" s="57">
        <v>0.20393565016111431</v>
      </c>
      <c r="R16" s="58">
        <f t="shared" si="0"/>
        <v>590.32754526141889</v>
      </c>
      <c r="S16" s="55"/>
      <c r="T16" s="18"/>
      <c r="AB16" s="55"/>
    </row>
    <row r="17" spans="1:28">
      <c r="A17" s="18"/>
      <c r="M17" s="33" t="s">
        <v>10</v>
      </c>
      <c r="N17" t="s">
        <v>53</v>
      </c>
      <c r="O17" s="59"/>
      <c r="P17" s="60">
        <v>0.49054105083468663</v>
      </c>
      <c r="Q17" s="60">
        <v>0.20038310782243957</v>
      </c>
      <c r="R17" s="58">
        <f t="shared" si="0"/>
        <v>586.50121409248493</v>
      </c>
      <c r="S17" s="55"/>
      <c r="T17" s="18"/>
      <c r="AB17" s="55"/>
    </row>
    <row r="18" spans="1:28">
      <c r="A18" s="18"/>
      <c r="M18" s="33" t="s">
        <v>10</v>
      </c>
      <c r="N18" t="s">
        <v>54</v>
      </c>
      <c r="P18" s="57">
        <v>0.48858391138623219</v>
      </c>
      <c r="Q18" s="57">
        <v>0.21127242903813526</v>
      </c>
      <c r="R18" s="58">
        <f t="shared" si="0"/>
        <v>596.6397703573964</v>
      </c>
      <c r="S18" s="55"/>
      <c r="T18" s="18"/>
      <c r="AB18" s="55"/>
    </row>
    <row r="19" spans="1:28">
      <c r="A19" s="18"/>
      <c r="M19" s="33" t="s">
        <v>10</v>
      </c>
      <c r="N19" t="s">
        <v>55</v>
      </c>
      <c r="O19" s="59"/>
      <c r="P19" s="57">
        <v>0.49065565230403069</v>
      </c>
      <c r="Q19" s="57">
        <v>0.21723788601434804</v>
      </c>
      <c r="R19" s="58">
        <f t="shared" si="0"/>
        <v>602.5857940285</v>
      </c>
      <c r="S19" s="55"/>
      <c r="T19" s="18"/>
      <c r="AB19" s="55"/>
    </row>
    <row r="20" spans="1:28">
      <c r="A20" s="18"/>
      <c r="M20" s="33" t="s">
        <v>10</v>
      </c>
      <c r="N20" t="s">
        <v>56</v>
      </c>
      <c r="O20" s="59"/>
      <c r="P20" s="57">
        <v>0.4890401719665558</v>
      </c>
      <c r="Q20" s="57">
        <v>0.21336840306092303</v>
      </c>
      <c r="R20" s="58">
        <f t="shared" si="0"/>
        <v>598.69321166870441</v>
      </c>
      <c r="S20" s="55"/>
      <c r="T20" s="18"/>
      <c r="AB20" s="55"/>
    </row>
    <row r="21" spans="1:28">
      <c r="A21" s="18"/>
      <c r="M21" s="33" t="s">
        <v>10</v>
      </c>
      <c r="N21" t="s">
        <v>57</v>
      </c>
      <c r="O21" s="59"/>
      <c r="P21" s="57">
        <v>0.49033116752425915</v>
      </c>
      <c r="Q21" s="57">
        <v>0.21557725868434027</v>
      </c>
      <c r="R21" s="58">
        <f t="shared" si="0"/>
        <v>601.01820880086541</v>
      </c>
      <c r="S21" s="55"/>
      <c r="T21" s="18"/>
      <c r="AB21" s="55"/>
    </row>
    <row r="22" spans="1:28">
      <c r="A22" s="18"/>
      <c r="M22" s="33" t="s">
        <v>10</v>
      </c>
      <c r="N22" t="s">
        <v>58</v>
      </c>
      <c r="O22" s="59"/>
      <c r="P22" s="57">
        <v>0.48994727782386105</v>
      </c>
      <c r="Q22" s="57">
        <v>0.23489919200545434</v>
      </c>
      <c r="R22" s="58">
        <f t="shared" si="0"/>
        <v>617.1856163976064</v>
      </c>
      <c r="S22" s="55"/>
      <c r="T22" s="18"/>
      <c r="AB22" s="55"/>
    </row>
    <row r="23" spans="1:28">
      <c r="A23" s="18"/>
      <c r="M23" s="33" t="s">
        <v>10</v>
      </c>
      <c r="N23" t="s">
        <v>59</v>
      </c>
      <c r="P23">
        <v>0.48684165360101045</v>
      </c>
      <c r="Q23">
        <v>0.22262194248875544</v>
      </c>
      <c r="R23" s="58">
        <f t="shared" si="0"/>
        <v>606.38576378659434</v>
      </c>
      <c r="S23" s="55"/>
      <c r="T23" s="18"/>
      <c r="AB23" s="55"/>
    </row>
    <row r="24" spans="1:28">
      <c r="A24" s="18"/>
      <c r="M24" s="33" t="s">
        <v>10</v>
      </c>
      <c r="N24" t="s">
        <v>60</v>
      </c>
      <c r="P24" s="60">
        <v>0.49372535876710594</v>
      </c>
      <c r="Q24" s="60">
        <v>0.22917000160271561</v>
      </c>
      <c r="R24" s="58">
        <f t="shared" si="0"/>
        <v>613.48235691101934</v>
      </c>
      <c r="S24" s="55"/>
      <c r="T24" s="18"/>
      <c r="AB24" s="55"/>
    </row>
    <row r="25" spans="1:28">
      <c r="A25" s="18"/>
      <c r="M25" s="33" t="s">
        <v>10</v>
      </c>
      <c r="N25" t="s">
        <v>61</v>
      </c>
      <c r="O25" s="59"/>
      <c r="P25" s="60">
        <v>0.48577295748409527</v>
      </c>
      <c r="Q25" s="60">
        <v>0.23646262282017769</v>
      </c>
      <c r="R25" s="58">
        <f t="shared" si="0"/>
        <v>617.45896201007861</v>
      </c>
      <c r="S25" s="55"/>
      <c r="T25" s="18"/>
      <c r="AB25" s="55"/>
    </row>
    <row r="26" spans="1:28">
      <c r="A26" s="18"/>
      <c r="M26" s="33" t="s">
        <v>10</v>
      </c>
      <c r="N26" t="s">
        <v>62</v>
      </c>
      <c r="O26" s="59"/>
      <c r="P26" s="60">
        <v>0.49029916077909175</v>
      </c>
      <c r="Q26" s="60">
        <v>0.20669711421713863</v>
      </c>
      <c r="R26" s="58">
        <f t="shared" si="0"/>
        <v>592.71215043126529</v>
      </c>
      <c r="S26" s="55"/>
      <c r="T26" s="18"/>
      <c r="AB26" s="55"/>
    </row>
    <row r="27" spans="1:28">
      <c r="A27" s="18"/>
      <c r="M27" s="33" t="s">
        <v>10</v>
      </c>
      <c r="N27" t="s">
        <v>63</v>
      </c>
      <c r="P27">
        <v>0.48939933019278853</v>
      </c>
      <c r="Q27">
        <v>0.21015083318065955</v>
      </c>
      <c r="R27" s="58">
        <f t="shared" si="0"/>
        <v>595.78726530677022</v>
      </c>
      <c r="S27" s="55"/>
      <c r="T27" s="18"/>
      <c r="AB27" s="55"/>
    </row>
    <row r="28" spans="1:28">
      <c r="A28" s="18"/>
      <c r="M28" s="33" t="s">
        <v>10</v>
      </c>
      <c r="N28" t="s">
        <v>64</v>
      </c>
      <c r="P28">
        <v>0.49456747227951808</v>
      </c>
      <c r="Q28">
        <v>0.19717947871622404</v>
      </c>
      <c r="R28" s="58">
        <f t="shared" si="0"/>
        <v>584.23435788495794</v>
      </c>
      <c r="S28" s="55"/>
      <c r="T28" s="18"/>
      <c r="AB28" s="55"/>
    </row>
    <row r="29" spans="1:28">
      <c r="A29" s="18"/>
      <c r="M29" s="33" t="s">
        <v>10</v>
      </c>
      <c r="N29" t="s">
        <v>65</v>
      </c>
      <c r="P29">
        <v>0.49065441948813393</v>
      </c>
      <c r="Q29">
        <v>0.19534595226822948</v>
      </c>
      <c r="R29" s="58">
        <f t="shared" si="0"/>
        <v>581.28199527183563</v>
      </c>
      <c r="S29" s="55"/>
      <c r="T29" s="18"/>
      <c r="AB29" s="55"/>
    </row>
    <row r="30" spans="1:28">
      <c r="A30" s="18"/>
      <c r="M30" s="33" t="s">
        <v>10</v>
      </c>
      <c r="N30" t="s">
        <v>66</v>
      </c>
      <c r="P30">
        <v>0.49576596379652543</v>
      </c>
      <c r="Q30">
        <v>0.23510930171623284</v>
      </c>
      <c r="R30" s="58">
        <f t="shared" si="0"/>
        <v>618.69878238471301</v>
      </c>
      <c r="S30" s="55"/>
      <c r="T30" s="18"/>
      <c r="AB30" s="55"/>
    </row>
    <row r="31" spans="1:28">
      <c r="A31" s="18"/>
      <c r="M31" s="33" t="s">
        <v>10</v>
      </c>
      <c r="N31" t="s">
        <v>67</v>
      </c>
      <c r="P31">
        <v>0.49040636516812997</v>
      </c>
      <c r="Q31">
        <v>0.23105261732642754</v>
      </c>
      <c r="R31" s="58">
        <f t="shared" si="0"/>
        <v>614.23104354624149</v>
      </c>
      <c r="S31" s="55"/>
      <c r="T31" s="18"/>
      <c r="AB31" s="55"/>
    </row>
    <row r="32" spans="1:28">
      <c r="A32" s="18"/>
      <c r="M32" s="33" t="s">
        <v>10</v>
      </c>
      <c r="N32" t="s">
        <v>68</v>
      </c>
      <c r="P32">
        <v>0.49202749066860635</v>
      </c>
      <c r="Q32">
        <v>0.23149933179341409</v>
      </c>
      <c r="R32" s="58">
        <f t="shared" ref="R32:R39" si="1">((LN(Q32)-$F$4-$F$6*(P32)^3)/$F$5)^0.333</f>
        <v>614.96769533724512</v>
      </c>
      <c r="S32" s="55"/>
      <c r="T32" s="18"/>
      <c r="AB32" s="55"/>
    </row>
    <row r="33" spans="1:28">
      <c r="A33" s="18"/>
      <c r="M33" s="33" t="s">
        <v>10</v>
      </c>
      <c r="N33" t="s">
        <v>69</v>
      </c>
      <c r="P33">
        <v>0.48271596365648001</v>
      </c>
      <c r="Q33" s="5">
        <v>0.21577390273835886</v>
      </c>
      <c r="R33" s="58">
        <f t="shared" si="1"/>
        <v>599.37273610510317</v>
      </c>
      <c r="S33" s="55"/>
      <c r="T33" s="18"/>
      <c r="AB33" s="55"/>
    </row>
    <row r="34" spans="1:28">
      <c r="A34" s="18"/>
      <c r="M34" s="33" t="s">
        <v>10</v>
      </c>
      <c r="N34" t="s">
        <v>70</v>
      </c>
      <c r="P34">
        <v>0.49230865966436976</v>
      </c>
      <c r="Q34" s="5">
        <v>0.2101607947737435</v>
      </c>
      <c r="R34" s="58">
        <f t="shared" si="1"/>
        <v>596.51534462697441</v>
      </c>
      <c r="S34" s="55"/>
      <c r="T34" s="18"/>
      <c r="AB34" s="55"/>
    </row>
    <row r="35" spans="1:28">
      <c r="A35" s="18"/>
      <c r="M35" s="33" t="s">
        <v>10</v>
      </c>
      <c r="N35" t="s">
        <v>71</v>
      </c>
      <c r="P35">
        <v>0.53192503827952708</v>
      </c>
      <c r="Q35" s="5">
        <v>0.14691265700484185</v>
      </c>
      <c r="R35" s="58">
        <f t="shared" si="1"/>
        <v>529.10539628434924</v>
      </c>
      <c r="S35" s="55"/>
      <c r="T35" s="18"/>
      <c r="AB35" s="55"/>
    </row>
    <row r="36" spans="1:28">
      <c r="A36" s="18"/>
      <c r="M36" s="33" t="s">
        <v>10</v>
      </c>
      <c r="N36" t="s">
        <v>72</v>
      </c>
      <c r="P36">
        <v>0.48503210852564532</v>
      </c>
      <c r="Q36" s="5">
        <v>0.23354858740209308</v>
      </c>
      <c r="R36" s="58">
        <f t="shared" si="1"/>
        <v>614.99680565730887</v>
      </c>
      <c r="S36" s="55"/>
      <c r="T36" s="18"/>
      <c r="AB36" s="55"/>
    </row>
    <row r="37" spans="1:28">
      <c r="A37" s="18"/>
      <c r="M37" s="33" t="s">
        <v>10</v>
      </c>
      <c r="N37" t="s">
        <v>73</v>
      </c>
      <c r="P37">
        <v>0.48547366195788766</v>
      </c>
      <c r="Q37" s="5">
        <v>0.22271904000829404</v>
      </c>
      <c r="R37" s="58">
        <f t="shared" si="1"/>
        <v>606.14861716418818</v>
      </c>
      <c r="S37" s="55"/>
      <c r="T37" s="18"/>
      <c r="AB37" s="55"/>
    </row>
    <row r="38" spans="1:28">
      <c r="A38" s="18"/>
      <c r="M38" s="33" t="s">
        <v>10</v>
      </c>
      <c r="N38" t="s">
        <v>74</v>
      </c>
      <c r="P38">
        <v>0.4818177786547917</v>
      </c>
      <c r="Q38" s="5">
        <v>0.21656045035618687</v>
      </c>
      <c r="R38" s="58">
        <f t="shared" si="1"/>
        <v>599.87223460397252</v>
      </c>
      <c r="S38" s="55"/>
      <c r="T38" s="18"/>
      <c r="AB38" s="55"/>
    </row>
    <row r="39" spans="1:28">
      <c r="A39" s="18"/>
      <c r="M39" s="33" t="s">
        <v>10</v>
      </c>
      <c r="N39" t="s">
        <v>75</v>
      </c>
      <c r="P39">
        <v>0.48530991436019782</v>
      </c>
      <c r="Q39" s="5">
        <v>0.22433024804335411</v>
      </c>
      <c r="R39" s="58">
        <f t="shared" si="1"/>
        <v>607.4861101095679</v>
      </c>
      <c r="S39" s="55"/>
      <c r="T39" s="18"/>
      <c r="AB39" s="55"/>
    </row>
    <row r="40" spans="1:28" hidden="1">
      <c r="A40" s="62"/>
      <c r="B40" s="41">
        <v>400</v>
      </c>
      <c r="C40" s="41">
        <v>450</v>
      </c>
      <c r="D40" s="41">
        <v>500</v>
      </c>
      <c r="E40" s="41">
        <v>550</v>
      </c>
      <c r="F40" s="41">
        <v>600</v>
      </c>
      <c r="G40" s="41">
        <v>650</v>
      </c>
      <c r="H40" s="41">
        <v>700</v>
      </c>
      <c r="I40" s="41">
        <v>750</v>
      </c>
      <c r="J40" s="41">
        <v>800</v>
      </c>
      <c r="K40" s="42">
        <v>850</v>
      </c>
      <c r="N40" t="s">
        <v>69</v>
      </c>
      <c r="P40">
        <v>0.48271596365648001</v>
      </c>
      <c r="Q40">
        <v>0.21577390273835886</v>
      </c>
      <c r="R40" s="58">
        <f t="shared" si="0"/>
        <v>599.37273610510317</v>
      </c>
      <c r="S40" s="55"/>
      <c r="T40" s="62"/>
      <c r="U40" s="41"/>
      <c r="V40" s="41"/>
      <c r="W40" s="41"/>
      <c r="X40" s="41"/>
      <c r="Y40" s="41"/>
      <c r="Z40" s="41"/>
      <c r="AA40" s="41"/>
      <c r="AB40" s="55"/>
    </row>
    <row r="41" spans="1:28" hidden="1">
      <c r="A41" s="63">
        <v>0.25</v>
      </c>
      <c r="B41" s="29">
        <f t="shared" ref="B41:J50" si="2">EXP($F$4+$F$5*B$40^3+$F$6*$A41^3)</f>
        <v>0.12382080401429033</v>
      </c>
      <c r="C41" s="29">
        <f t="shared" si="2"/>
        <v>0.14045930693713221</v>
      </c>
      <c r="D41" s="29">
        <f t="shared" si="2"/>
        <v>0.16441201953595536</v>
      </c>
      <c r="E41" s="29">
        <f t="shared" si="2"/>
        <v>0.19927681065438405</v>
      </c>
      <c r="F41" s="29">
        <f t="shared" si="2"/>
        <v>0.25097712298254765</v>
      </c>
      <c r="G41" s="29">
        <f t="shared" si="2"/>
        <v>0.32959430404928952</v>
      </c>
      <c r="H41" s="29">
        <f t="shared" si="2"/>
        <v>0.45290536278440402</v>
      </c>
      <c r="I41" s="29">
        <f t="shared" si="2"/>
        <v>0.65347871808511315</v>
      </c>
      <c r="J41" s="29">
        <f t="shared" si="2"/>
        <v>0.99349496246135027</v>
      </c>
      <c r="K41" s="43"/>
      <c r="N41" t="s">
        <v>70</v>
      </c>
      <c r="P41">
        <v>0.49230865966436976</v>
      </c>
      <c r="Q41">
        <v>0.2101607947737435</v>
      </c>
      <c r="R41" s="58">
        <f t="shared" si="0"/>
        <v>596.51534462697441</v>
      </c>
      <c r="S41" s="55"/>
      <c r="T41" s="63"/>
      <c r="U41" s="29"/>
      <c r="V41" s="29"/>
      <c r="W41" s="29"/>
      <c r="X41" s="29"/>
      <c r="Y41" s="29"/>
      <c r="Z41" s="29"/>
      <c r="AA41" s="29"/>
      <c r="AB41" s="55"/>
    </row>
    <row r="42" spans="1:28" hidden="1">
      <c r="A42" s="63">
        <v>0.3</v>
      </c>
      <c r="B42" s="29">
        <f t="shared" si="2"/>
        <v>0.12141033162291427</v>
      </c>
      <c r="C42" s="29">
        <f t="shared" si="2"/>
        <v>0.13772492571437184</v>
      </c>
      <c r="D42" s="29">
        <f t="shared" si="2"/>
        <v>0.16121134064312523</v>
      </c>
      <c r="E42" s="29">
        <f t="shared" si="2"/>
        <v>0.19539740400581776</v>
      </c>
      <c r="F42" s="29">
        <f t="shared" si="2"/>
        <v>0.24609124430785742</v>
      </c>
      <c r="G42" s="29">
        <f t="shared" si="2"/>
        <v>0.32317795118685849</v>
      </c>
      <c r="H42" s="29">
        <f t="shared" si="2"/>
        <v>0.44408846095931209</v>
      </c>
      <c r="I42" s="29">
        <f t="shared" si="2"/>
        <v>0.64075716922395287</v>
      </c>
      <c r="J42" s="29">
        <f t="shared" si="2"/>
        <v>0.97415417238129343</v>
      </c>
      <c r="K42" s="43"/>
      <c r="N42" t="s">
        <v>71</v>
      </c>
      <c r="P42">
        <v>0.53192503827952708</v>
      </c>
      <c r="Q42">
        <v>0.14691265700484185</v>
      </c>
      <c r="R42" s="58">
        <f t="shared" si="0"/>
        <v>529.10539628434924</v>
      </c>
      <c r="S42" s="55"/>
      <c r="T42" s="63"/>
      <c r="U42" s="29"/>
      <c r="V42" s="29"/>
      <c r="W42" s="29"/>
      <c r="X42" s="29"/>
      <c r="Y42" s="29"/>
      <c r="Z42" s="29"/>
      <c r="AA42" s="29"/>
      <c r="AB42" s="55"/>
    </row>
    <row r="43" spans="1:28" hidden="1">
      <c r="A43" s="63">
        <v>0.35</v>
      </c>
      <c r="B43" s="29">
        <f t="shared" si="2"/>
        <v>0.1181245074987114</v>
      </c>
      <c r="C43" s="29">
        <f t="shared" si="2"/>
        <v>0.13399756678727601</v>
      </c>
      <c r="D43" s="29">
        <f t="shared" si="2"/>
        <v>0.15684835023613508</v>
      </c>
      <c r="E43" s="29">
        <f t="shared" si="2"/>
        <v>0.19010920904492237</v>
      </c>
      <c r="F43" s="29">
        <f t="shared" si="2"/>
        <v>0.23943108172949207</v>
      </c>
      <c r="G43" s="29">
        <f t="shared" si="2"/>
        <v>0.31443152990437329</v>
      </c>
      <c r="H43" s="29">
        <f t="shared" si="2"/>
        <v>0.43206974262789094</v>
      </c>
      <c r="I43" s="29">
        <f t="shared" si="2"/>
        <v>0.62341584961590502</v>
      </c>
      <c r="J43" s="29">
        <f t="shared" si="2"/>
        <v>0.94778986518011588</v>
      </c>
      <c r="K43" s="43"/>
      <c r="N43" t="s">
        <v>72</v>
      </c>
      <c r="P43">
        <v>0.48503210852564532</v>
      </c>
      <c r="Q43">
        <v>0.23354858740209308</v>
      </c>
      <c r="R43" s="58">
        <f t="shared" si="0"/>
        <v>614.99680565730887</v>
      </c>
      <c r="S43" s="55"/>
      <c r="T43" s="63"/>
      <c r="U43" s="29"/>
      <c r="V43" s="29"/>
      <c r="W43" s="29"/>
      <c r="X43" s="29"/>
      <c r="Y43" s="29"/>
      <c r="Z43" s="29"/>
      <c r="AA43" s="29"/>
      <c r="AB43" s="55"/>
    </row>
    <row r="44" spans="1:28" hidden="1">
      <c r="A44" s="63">
        <v>0.4</v>
      </c>
      <c r="B44" s="29">
        <f t="shared" si="2"/>
        <v>0.11388952265337379</v>
      </c>
      <c r="C44" s="29">
        <f t="shared" si="2"/>
        <v>0.12919350303562471</v>
      </c>
      <c r="D44" s="29">
        <f t="shared" si="2"/>
        <v>0.15122504309749171</v>
      </c>
      <c r="E44" s="29">
        <f t="shared" si="2"/>
        <v>0.18329343781918292</v>
      </c>
      <c r="F44" s="29">
        <f t="shared" si="2"/>
        <v>0.23084702898634518</v>
      </c>
      <c r="G44" s="29">
        <f t="shared" si="2"/>
        <v>0.30315857061558338</v>
      </c>
      <c r="H44" s="29">
        <f t="shared" si="2"/>
        <v>0.41657923307230194</v>
      </c>
      <c r="I44" s="29">
        <f t="shared" si="2"/>
        <v>0.6010652237265619</v>
      </c>
      <c r="J44" s="29">
        <f t="shared" si="2"/>
        <v>0.91380982326843951</v>
      </c>
      <c r="K44" s="43"/>
      <c r="N44" t="s">
        <v>73</v>
      </c>
      <c r="P44">
        <v>0.48547366195788766</v>
      </c>
      <c r="Q44">
        <v>0.22271904000829404</v>
      </c>
      <c r="R44" s="58">
        <f t="shared" si="0"/>
        <v>606.14861716418818</v>
      </c>
      <c r="S44" s="55"/>
      <c r="T44" s="63"/>
      <c r="U44" s="29"/>
      <c r="V44" s="29"/>
      <c r="W44" s="29"/>
      <c r="X44" s="29"/>
      <c r="Y44" s="29"/>
      <c r="Z44" s="29"/>
      <c r="AA44" s="29"/>
      <c r="AB44" s="55"/>
    </row>
    <row r="45" spans="1:28" hidden="1">
      <c r="A45" s="63">
        <v>0.45</v>
      </c>
      <c r="B45" s="29">
        <f t="shared" si="2"/>
        <v>0.10867358338792933</v>
      </c>
      <c r="C45" s="29">
        <f t="shared" si="2"/>
        <v>0.12327666846099257</v>
      </c>
      <c r="D45" s="29">
        <f t="shared" si="2"/>
        <v>0.14429920284604544</v>
      </c>
      <c r="E45" s="29">
        <f t="shared" si="2"/>
        <v>0.17489892164995516</v>
      </c>
      <c r="F45" s="29">
        <f t="shared" si="2"/>
        <v>0.22027464221407173</v>
      </c>
      <c r="G45" s="29">
        <f t="shared" si="2"/>
        <v>0.28927444277581327</v>
      </c>
      <c r="H45" s="29">
        <f t="shared" si="2"/>
        <v>0.39750063893714432</v>
      </c>
      <c r="I45" s="29">
        <f t="shared" si="2"/>
        <v>0.57353749660568909</v>
      </c>
      <c r="J45" s="29">
        <f t="shared" si="2"/>
        <v>0.87195894509028327</v>
      </c>
      <c r="K45" s="43"/>
      <c r="N45" t="s">
        <v>74</v>
      </c>
      <c r="P45">
        <v>0.4818177786547917</v>
      </c>
      <c r="Q45">
        <v>0.21656045035618687</v>
      </c>
      <c r="R45" s="58">
        <f t="shared" si="0"/>
        <v>599.87223460397252</v>
      </c>
      <c r="S45" s="55"/>
      <c r="T45" s="63"/>
      <c r="U45" s="29"/>
      <c r="V45" s="29"/>
      <c r="W45" s="29"/>
      <c r="X45" s="29"/>
      <c r="Y45" s="29"/>
      <c r="Z45" s="29"/>
      <c r="AA45" s="29"/>
      <c r="AB45" s="55"/>
    </row>
    <row r="46" spans="1:28" hidden="1">
      <c r="A46" s="63">
        <v>0.5</v>
      </c>
      <c r="B46" s="29">
        <f t="shared" si="2"/>
        <v>0.10249382767722584</v>
      </c>
      <c r="C46" s="29">
        <f t="shared" si="2"/>
        <v>0.11626650396500028</v>
      </c>
      <c r="D46" s="29">
        <f t="shared" si="2"/>
        <v>0.13609358566625104</v>
      </c>
      <c r="E46" s="29">
        <f t="shared" si="2"/>
        <v>0.16495324233979591</v>
      </c>
      <c r="F46" s="29">
        <f t="shared" si="2"/>
        <v>0.20774865902930467</v>
      </c>
      <c r="G46" s="29">
        <f t="shared" si="2"/>
        <v>0.27282476536595834</v>
      </c>
      <c r="H46" s="29">
        <f t="shared" si="2"/>
        <v>0.37489664662457511</v>
      </c>
      <c r="I46" s="29">
        <f t="shared" si="2"/>
        <v>0.5409231159120893</v>
      </c>
      <c r="J46" s="29">
        <f t="shared" si="2"/>
        <v>0.82237473978083375</v>
      </c>
      <c r="K46" s="43"/>
      <c r="N46" t="s">
        <v>75</v>
      </c>
      <c r="P46">
        <v>0.48530991436019782</v>
      </c>
      <c r="Q46">
        <v>0.22433024804335411</v>
      </c>
      <c r="R46" s="58">
        <f t="shared" si="0"/>
        <v>607.4861101095679</v>
      </c>
      <c r="S46" s="55"/>
      <c r="T46" s="63"/>
      <c r="U46" s="29"/>
      <c r="V46" s="29"/>
      <c r="W46" s="29"/>
      <c r="X46" s="29"/>
      <c r="Y46" s="29"/>
      <c r="Z46" s="29"/>
      <c r="AA46" s="29"/>
      <c r="AB46" s="55"/>
    </row>
    <row r="47" spans="1:28" hidden="1">
      <c r="A47" s="63">
        <v>0.55000000000000004</v>
      </c>
      <c r="B47" s="29">
        <f t="shared" si="2"/>
        <v>9.5420569315030637E-2</v>
      </c>
      <c r="C47" s="29">
        <f t="shared" si="2"/>
        <v>0.1082427718042355</v>
      </c>
      <c r="D47" s="29">
        <f t="shared" si="2"/>
        <v>0.12670155577849582</v>
      </c>
      <c r="E47" s="29">
        <f t="shared" si="2"/>
        <v>0.15356956268617294</v>
      </c>
      <c r="F47" s="29">
        <f t="shared" si="2"/>
        <v>0.19341160114966824</v>
      </c>
      <c r="G47" s="29">
        <f t="shared" si="2"/>
        <v>0.25399670423513665</v>
      </c>
      <c r="H47" s="29">
        <f t="shared" si="2"/>
        <v>0.34902444630977081</v>
      </c>
      <c r="I47" s="29">
        <f t="shared" si="2"/>
        <v>0.50359317088379929</v>
      </c>
      <c r="J47" s="29">
        <f t="shared" si="2"/>
        <v>0.76562138070704244</v>
      </c>
      <c r="K47" s="43"/>
      <c r="R47" s="58" t="e">
        <f t="shared" si="0"/>
        <v>#NUM!</v>
      </c>
      <c r="S47" s="55"/>
      <c r="T47" s="63"/>
      <c r="U47" s="29"/>
      <c r="V47" s="29"/>
      <c r="W47" s="29"/>
      <c r="X47" s="29"/>
      <c r="Y47" s="29"/>
      <c r="Z47" s="29"/>
      <c r="AA47" s="29"/>
      <c r="AB47" s="55"/>
    </row>
    <row r="48" spans="1:28" hidden="1">
      <c r="A48" s="63">
        <v>0.6</v>
      </c>
      <c r="B48" s="29">
        <f t="shared" si="2"/>
        <v>8.7577777038398294E-2</v>
      </c>
      <c r="C48" s="29">
        <f t="shared" si="2"/>
        <v>9.9346099097276319E-2</v>
      </c>
      <c r="D48" s="29">
        <f t="shared" si="2"/>
        <v>0.11628772163109923</v>
      </c>
      <c r="E48" s="29">
        <f t="shared" si="2"/>
        <v>0.14094739758270813</v>
      </c>
      <c r="F48" s="29">
        <f t="shared" si="2"/>
        <v>0.17751474554928173</v>
      </c>
      <c r="G48" s="29">
        <f t="shared" si="2"/>
        <v>0.23312024746522705</v>
      </c>
      <c r="H48" s="29">
        <f t="shared" si="2"/>
        <v>0.3203374844573752</v>
      </c>
      <c r="I48" s="29">
        <f t="shared" si="2"/>
        <v>0.46220192097275803</v>
      </c>
      <c r="J48" s="29">
        <f t="shared" si="2"/>
        <v>0.70269354979451026</v>
      </c>
      <c r="K48" s="43"/>
      <c r="R48" s="58" t="e">
        <f t="shared" si="0"/>
        <v>#NUM!</v>
      </c>
      <c r="S48" s="55"/>
      <c r="T48" s="63"/>
      <c r="U48" s="29"/>
      <c r="V48" s="29"/>
      <c r="W48" s="29"/>
      <c r="X48" s="29"/>
      <c r="Y48" s="29"/>
      <c r="Z48" s="29"/>
      <c r="AA48" s="29"/>
      <c r="AB48" s="55"/>
    </row>
    <row r="49" spans="1:28" hidden="1">
      <c r="A49" s="63">
        <v>0.65</v>
      </c>
      <c r="B49" s="29">
        <f t="shared" si="2"/>
        <v>7.9138991408664316E-2</v>
      </c>
      <c r="C49" s="29">
        <f t="shared" si="2"/>
        <v>8.9773346033851995E-2</v>
      </c>
      <c r="D49" s="29">
        <f t="shared" si="2"/>
        <v>0.10508251424401557</v>
      </c>
      <c r="E49" s="29">
        <f t="shared" si="2"/>
        <v>0.12736604266035315</v>
      </c>
      <c r="F49" s="29">
        <f t="shared" si="2"/>
        <v>0.16040984822869361</v>
      </c>
      <c r="G49" s="29">
        <f t="shared" si="2"/>
        <v>0.21065733665799055</v>
      </c>
      <c r="H49" s="29">
        <f t="shared" si="2"/>
        <v>0.28947052879899182</v>
      </c>
      <c r="I49" s="29">
        <f t="shared" si="2"/>
        <v>0.41766524670857552</v>
      </c>
      <c r="J49" s="29">
        <f t="shared" si="2"/>
        <v>0.63498367600412253</v>
      </c>
      <c r="K49" s="43"/>
      <c r="R49" s="58" t="e">
        <f t="shared" si="0"/>
        <v>#NUM!</v>
      </c>
      <c r="S49" s="55"/>
      <c r="T49" s="63"/>
      <c r="U49" s="29"/>
      <c r="V49" s="29"/>
      <c r="W49" s="29"/>
      <c r="X49" s="29"/>
      <c r="Y49" s="29"/>
      <c r="Z49" s="29"/>
      <c r="AA49" s="29"/>
      <c r="AB49" s="55"/>
    </row>
    <row r="50" spans="1:28" hidden="1">
      <c r="A50" s="63">
        <v>0.7</v>
      </c>
      <c r="B50" s="29">
        <f t="shared" si="2"/>
        <v>7.0318377427278783E-2</v>
      </c>
      <c r="C50" s="29">
        <f t="shared" si="2"/>
        <v>7.9767456179975674E-2</v>
      </c>
      <c r="D50" s="29">
        <f t="shared" si="2"/>
        <v>9.337030667298972E-2</v>
      </c>
      <c r="E50" s="29">
        <f t="shared" si="2"/>
        <v>0.11317017439558953</v>
      </c>
      <c r="F50" s="29">
        <f t="shared" si="2"/>
        <v>0.14253100841973645</v>
      </c>
      <c r="G50" s="29">
        <f t="shared" si="2"/>
        <v>0.18717805020345685</v>
      </c>
      <c r="H50" s="29">
        <f t="shared" si="2"/>
        <v>0.25720694105198005</v>
      </c>
      <c r="I50" s="29">
        <f t="shared" si="2"/>
        <v>0.3711134288362396</v>
      </c>
      <c r="J50" s="29">
        <f t="shared" si="2"/>
        <v>0.56421014464091712</v>
      </c>
      <c r="K50" s="43">
        <f t="shared" ref="K50:K56" si="3">EXP($F$4+$F$5*K$40^3+$F$6*$A50^3)</f>
        <v>0.90698345090834853</v>
      </c>
      <c r="R50" s="58" t="e">
        <f t="shared" si="0"/>
        <v>#NUM!</v>
      </c>
      <c r="S50" s="55"/>
      <c r="T50" s="63"/>
      <c r="U50" s="29"/>
      <c r="V50" s="29"/>
      <c r="W50" s="29"/>
      <c r="X50" s="29"/>
      <c r="Y50" s="29"/>
      <c r="Z50" s="29"/>
      <c r="AA50" s="29"/>
      <c r="AB50" s="55"/>
    </row>
    <row r="51" spans="1:28" hidden="1">
      <c r="A51" s="63">
        <v>0.75</v>
      </c>
      <c r="B51" s="29">
        <f t="shared" ref="B51:J56" si="4">EXP($F$4+$F$5*B$40^3+$F$6*$A51^3)</f>
        <v>6.1357260915341265E-2</v>
      </c>
      <c r="C51" s="29">
        <f t="shared" si="4"/>
        <v>6.9602183674521992E-2</v>
      </c>
      <c r="D51" s="29">
        <f t="shared" si="4"/>
        <v>8.1471536714634363E-2</v>
      </c>
      <c r="E51" s="29">
        <f t="shared" si="4"/>
        <v>9.8748181802203114E-2</v>
      </c>
      <c r="F51" s="29">
        <f t="shared" si="4"/>
        <v>0.12436737865831189</v>
      </c>
      <c r="G51" s="29">
        <f t="shared" si="4"/>
        <v>0.1633247649355323</v>
      </c>
      <c r="H51" s="29">
        <f t="shared" si="4"/>
        <v>0.22442943038160859</v>
      </c>
      <c r="I51" s="29">
        <f t="shared" si="4"/>
        <v>0.32382009249062493</v>
      </c>
      <c r="J51" s="29">
        <f t="shared" si="4"/>
        <v>0.49230926995743768</v>
      </c>
      <c r="K51" s="43">
        <f t="shared" si="3"/>
        <v>0.79140080131729118</v>
      </c>
      <c r="R51" s="58" t="e">
        <f t="shared" si="0"/>
        <v>#NUM!</v>
      </c>
      <c r="S51" s="55"/>
      <c r="T51" s="63"/>
      <c r="U51" s="29"/>
      <c r="V51" s="29"/>
      <c r="W51" s="29"/>
      <c r="X51" s="29"/>
      <c r="Y51" s="29"/>
      <c r="Z51" s="29"/>
      <c r="AA51" s="29"/>
      <c r="AB51" s="55"/>
    </row>
    <row r="52" spans="1:28" hidden="1">
      <c r="A52" s="63">
        <v>0.8</v>
      </c>
      <c r="B52" s="29">
        <f t="shared" si="4"/>
        <v>5.2507209237626001E-2</v>
      </c>
      <c r="C52" s="29">
        <f t="shared" si="4"/>
        <v>5.9562900414285504E-2</v>
      </c>
      <c r="D52" s="29">
        <f t="shared" si="4"/>
        <v>6.972024111520661E-2</v>
      </c>
      <c r="E52" s="29">
        <f t="shared" si="4"/>
        <v>8.4504936602002034E-2</v>
      </c>
      <c r="F52" s="29">
        <f t="shared" si="4"/>
        <v>0.10642887045686701</v>
      </c>
      <c r="G52" s="29">
        <f t="shared" si="4"/>
        <v>0.13976711929804989</v>
      </c>
      <c r="H52" s="29">
        <f t="shared" si="4"/>
        <v>0.19205816694437747</v>
      </c>
      <c r="I52" s="29">
        <f t="shared" si="4"/>
        <v>0.27711291374647046</v>
      </c>
      <c r="J52" s="29">
        <f t="shared" si="4"/>
        <v>0.42129954078205634</v>
      </c>
      <c r="K52" s="43">
        <f t="shared" si="3"/>
        <v>0.67725069283857187</v>
      </c>
      <c r="R52" s="58" t="e">
        <f t="shared" si="0"/>
        <v>#NUM!</v>
      </c>
      <c r="S52" s="55"/>
      <c r="T52" s="63"/>
      <c r="U52" s="29"/>
      <c r="V52" s="29"/>
      <c r="W52" s="29"/>
      <c r="X52" s="29"/>
      <c r="Y52" s="29"/>
      <c r="Z52" s="29"/>
      <c r="AA52" s="29"/>
      <c r="AB52" s="55"/>
    </row>
    <row r="53" spans="1:28" hidden="1">
      <c r="A53" s="63">
        <v>0.85</v>
      </c>
      <c r="B53" s="29">
        <f t="shared" si="4"/>
        <v>4.4011362599702009E-2</v>
      </c>
      <c r="C53" s="29">
        <f t="shared" si="4"/>
        <v>4.9925418731730398E-2</v>
      </c>
      <c r="D53" s="29">
        <f t="shared" si="4"/>
        <v>5.8439266851401703E-2</v>
      </c>
      <c r="E53" s="29">
        <f t="shared" si="4"/>
        <v>7.0831747873403003E-2</v>
      </c>
      <c r="F53" s="29">
        <f t="shared" si="4"/>
        <v>8.920831399657278E-2</v>
      </c>
      <c r="G53" s="29">
        <f t="shared" si="4"/>
        <v>0.1171523197720116</v>
      </c>
      <c r="H53" s="29">
        <f t="shared" si="4"/>
        <v>0.16098249646766546</v>
      </c>
      <c r="I53" s="29">
        <f t="shared" si="4"/>
        <v>0.23227509336406088</v>
      </c>
      <c r="J53" s="29">
        <f t="shared" si="4"/>
        <v>0.35313182935573134</v>
      </c>
      <c r="K53" s="43">
        <f t="shared" si="3"/>
        <v>0.56766920668978682</v>
      </c>
      <c r="R53" s="58" t="e">
        <f t="shared" si="0"/>
        <v>#NUM!</v>
      </c>
      <c r="S53" s="55"/>
      <c r="T53" s="63"/>
      <c r="U53" s="29"/>
      <c r="V53" s="29"/>
      <c r="W53" s="29"/>
      <c r="X53" s="29"/>
      <c r="Y53" s="29"/>
      <c r="Z53" s="29"/>
      <c r="AA53" s="29"/>
      <c r="AB53" s="55"/>
    </row>
    <row r="54" spans="1:28" hidden="1">
      <c r="A54" s="63">
        <v>0.9</v>
      </c>
      <c r="B54" s="29">
        <f t="shared" si="4"/>
        <v>3.6086158796649129E-2</v>
      </c>
      <c r="C54" s="29">
        <f t="shared" si="4"/>
        <v>4.0935260394655955E-2</v>
      </c>
      <c r="D54" s="29">
        <f t="shared" si="4"/>
        <v>4.7916004844933247E-2</v>
      </c>
      <c r="E54" s="29">
        <f t="shared" si="4"/>
        <v>5.8076949919772337E-2</v>
      </c>
      <c r="F54" s="29">
        <f t="shared" si="4"/>
        <v>7.3144415321589246E-2</v>
      </c>
      <c r="G54" s="29">
        <f t="shared" si="4"/>
        <v>9.6056494617988764E-2</v>
      </c>
      <c r="H54" s="29">
        <f t="shared" si="4"/>
        <v>0.13199409397637046</v>
      </c>
      <c r="I54" s="29">
        <f t="shared" si="4"/>
        <v>0.19044890702154166</v>
      </c>
      <c r="J54" s="29">
        <f t="shared" si="4"/>
        <v>0.2895427570871984</v>
      </c>
      <c r="K54" s="43">
        <f t="shared" si="3"/>
        <v>0.46544800993537483</v>
      </c>
      <c r="R54" s="58" t="e">
        <f t="shared" si="0"/>
        <v>#NUM!</v>
      </c>
      <c r="S54" s="55"/>
      <c r="T54" s="63"/>
      <c r="U54" s="29"/>
      <c r="V54" s="29"/>
      <c r="W54" s="29"/>
      <c r="X54" s="29"/>
      <c r="Y54" s="29"/>
      <c r="Z54" s="29"/>
      <c r="AA54" s="29"/>
      <c r="AB54" s="55"/>
    </row>
    <row r="55" spans="1:28" hidden="1">
      <c r="A55" s="63">
        <v>0.95</v>
      </c>
      <c r="B55" s="29">
        <f t="shared" si="4"/>
        <v>2.8905701704785448E-2</v>
      </c>
      <c r="C55" s="29">
        <f t="shared" si="4"/>
        <v>3.2789924603599474E-2</v>
      </c>
      <c r="D55" s="29">
        <f t="shared" si="4"/>
        <v>3.8381634097927504E-2</v>
      </c>
      <c r="E55" s="29">
        <f t="shared" si="4"/>
        <v>4.652074496941435E-2</v>
      </c>
      <c r="F55" s="29">
        <f t="shared" si="4"/>
        <v>5.859007223714606E-2</v>
      </c>
      <c r="G55" s="29">
        <f t="shared" si="4"/>
        <v>7.6943084906358553E-2</v>
      </c>
      <c r="H55" s="29">
        <f t="shared" si="4"/>
        <v>0.10572978766664047</v>
      </c>
      <c r="I55" s="29">
        <f t="shared" si="4"/>
        <v>0.15255320820896812</v>
      </c>
      <c r="J55" s="29">
        <f t="shared" si="4"/>
        <v>0.23192927278036785</v>
      </c>
      <c r="K55" s="43">
        <f t="shared" si="3"/>
        <v>0.37283273650969107</v>
      </c>
      <c r="R55" s="58" t="e">
        <f t="shared" si="0"/>
        <v>#NUM!</v>
      </c>
      <c r="S55" s="55"/>
      <c r="T55" s="63"/>
      <c r="U55" s="29"/>
      <c r="V55" s="29"/>
      <c r="W55" s="29"/>
      <c r="X55" s="29"/>
      <c r="Y55" s="29"/>
      <c r="Z55" s="29"/>
      <c r="AA55" s="29"/>
      <c r="AB55" s="55"/>
    </row>
    <row r="56" spans="1:28" hidden="1">
      <c r="A56" s="64">
        <v>1</v>
      </c>
      <c r="B56" s="44">
        <f t="shared" si="4"/>
        <v>2.2590739800778883E-2</v>
      </c>
      <c r="C56" s="44">
        <f t="shared" si="4"/>
        <v>2.5626385492120391E-2</v>
      </c>
      <c r="D56" s="44">
        <f t="shared" si="4"/>
        <v>2.9996487125286988E-2</v>
      </c>
      <c r="E56" s="44">
        <f t="shared" si="4"/>
        <v>3.6357465239062026E-2</v>
      </c>
      <c r="F56" s="44">
        <f t="shared" si="4"/>
        <v>4.5790034448431313E-2</v>
      </c>
      <c r="G56" s="44">
        <f t="shared" si="4"/>
        <v>6.0133506819556558E-2</v>
      </c>
      <c r="H56" s="44">
        <f t="shared" si="4"/>
        <v>8.2631245100451847E-2</v>
      </c>
      <c r="I56" s="44">
        <f t="shared" si="4"/>
        <v>0.1192252610789344</v>
      </c>
      <c r="J56" s="44">
        <f t="shared" si="4"/>
        <v>0.18126022011421186</v>
      </c>
      <c r="K56" s="45">
        <f t="shared" si="3"/>
        <v>0.29138082948902766</v>
      </c>
      <c r="R56" s="58" t="e">
        <f t="shared" si="0"/>
        <v>#NUM!</v>
      </c>
      <c r="S56" s="55"/>
      <c r="T56" s="64"/>
      <c r="U56" s="44"/>
      <c r="V56" s="44"/>
      <c r="W56" s="44"/>
      <c r="X56" s="44"/>
      <c r="Y56" s="44"/>
      <c r="Z56" s="44"/>
      <c r="AA56" s="44"/>
      <c r="AB56" s="55"/>
    </row>
    <row r="57" spans="1:28" ht="16" thickBot="1">
      <c r="A57" s="61" t="s">
        <v>33</v>
      </c>
      <c r="N57" s="1" t="s">
        <v>34</v>
      </c>
      <c r="O57" s="1"/>
      <c r="P57" s="75">
        <f>AVERAGE(P3:P39)</f>
        <v>0.48795289176059403</v>
      </c>
      <c r="Q57" s="75">
        <f>AVERAGE(Q3:Q39)</f>
        <v>0.21954967934991307</v>
      </c>
      <c r="R57" s="74">
        <f t="shared" si="0"/>
        <v>603.98193588976017</v>
      </c>
      <c r="S57" s="55"/>
      <c r="T57" s="70"/>
      <c r="U57" s="66"/>
      <c r="V57" s="66"/>
      <c r="W57" s="66"/>
      <c r="X57" s="66"/>
      <c r="Y57" s="66"/>
      <c r="Z57" s="66"/>
      <c r="AA57" s="66"/>
      <c r="AB57" s="69"/>
    </row>
    <row r="58" spans="1:28" ht="16" thickBot="1">
      <c r="A58" s="6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7"/>
      <c r="N58" s="66"/>
      <c r="O58" s="66"/>
      <c r="P58" s="66"/>
      <c r="Q58" s="66"/>
      <c r="R58" s="68"/>
      <c r="S58" s="69"/>
    </row>
    <row r="59" spans="1:28" ht="16" thickBot="1">
      <c r="A59" s="46" t="s">
        <v>19</v>
      </c>
      <c r="B59" s="47"/>
      <c r="C59" s="47"/>
      <c r="D59" s="47"/>
      <c r="E59" s="47"/>
      <c r="F59" s="47"/>
      <c r="G59" s="47"/>
      <c r="H59" s="47"/>
      <c r="I59" s="86" t="s">
        <v>20</v>
      </c>
      <c r="J59" s="87"/>
      <c r="K59" s="88"/>
      <c r="L59" s="47"/>
      <c r="M59" s="48" t="s">
        <v>21</v>
      </c>
      <c r="N59" s="49"/>
      <c r="O59" s="49"/>
      <c r="P59" s="50" t="s">
        <v>22</v>
      </c>
      <c r="Q59" s="50" t="s">
        <v>3</v>
      </c>
      <c r="R59" s="50" t="s">
        <v>23</v>
      </c>
      <c r="S59" s="51"/>
    </row>
    <row r="60" spans="1:28">
      <c r="A60" s="18" t="s">
        <v>24</v>
      </c>
      <c r="E60" s="52" t="s">
        <v>25</v>
      </c>
      <c r="G60" s="30" t="s">
        <v>26</v>
      </c>
      <c r="I60" s="31"/>
      <c r="J60" s="53"/>
      <c r="K60" s="32"/>
      <c r="M60" s="33" t="s">
        <v>13</v>
      </c>
      <c r="N60" t="s">
        <v>52</v>
      </c>
      <c r="O60" s="34"/>
      <c r="P60" s="29">
        <v>0.3994051722711951</v>
      </c>
      <c r="Q60" s="29">
        <v>0.40107698816244819</v>
      </c>
      <c r="R60" s="54">
        <f>((LN(Q60)-$F$4-$F$6*(P60)^3)/$F$5)^0.333</f>
        <v>689.8038303705199</v>
      </c>
      <c r="S60" s="55"/>
    </row>
    <row r="61" spans="1:28">
      <c r="A61" s="76" t="s">
        <v>37</v>
      </c>
      <c r="E61" s="30" t="s">
        <v>27</v>
      </c>
      <c r="F61">
        <v>-2.3593999999999999</v>
      </c>
      <c r="G61">
        <v>1.41E-2</v>
      </c>
      <c r="I61" s="35" t="s">
        <v>28</v>
      </c>
      <c r="J61" s="36">
        <v>0.2273</v>
      </c>
      <c r="K61" s="32"/>
      <c r="M61" s="33" t="s">
        <v>13</v>
      </c>
      <c r="N61" t="s">
        <v>53</v>
      </c>
      <c r="O61" s="34"/>
      <c r="P61" s="29">
        <v>0.39592574404384262</v>
      </c>
      <c r="Q61" s="29">
        <v>0.3946072543806397</v>
      </c>
      <c r="R61" s="54">
        <f t="shared" ref="R61:R80" si="5">((LN(Q61)-$F$4-$F$6*(P61)^3)/$F$5)^0.333</f>
        <v>686.97013514182242</v>
      </c>
      <c r="S61" s="55"/>
    </row>
    <row r="62" spans="1:28">
      <c r="A62" s="18" t="s">
        <v>29</v>
      </c>
      <c r="E62" s="30" t="s">
        <v>30</v>
      </c>
      <c r="F62" s="56">
        <v>4.6481999999999997E-9</v>
      </c>
      <c r="G62" s="56">
        <v>5.1970000000000003E-11</v>
      </c>
      <c r="I62" s="35" t="s">
        <v>22</v>
      </c>
      <c r="J62" s="37">
        <v>0.48499999999999999</v>
      </c>
      <c r="K62" s="32"/>
      <c r="M62" s="33" t="s">
        <v>13</v>
      </c>
      <c r="N62" t="s">
        <v>55</v>
      </c>
      <c r="O62" s="34"/>
      <c r="P62" s="29">
        <v>0.38725056567227845</v>
      </c>
      <c r="Q62" s="29">
        <v>0.42208156502042321</v>
      </c>
      <c r="R62" s="54">
        <f t="shared" si="5"/>
        <v>695.84711470579032</v>
      </c>
      <c r="S62" s="55"/>
    </row>
    <row r="63" spans="1:28">
      <c r="A63" s="18" t="s">
        <v>31</v>
      </c>
      <c r="E63" s="30" t="s">
        <v>32</v>
      </c>
      <c r="F63">
        <v>-1.7282999999999999</v>
      </c>
      <c r="G63">
        <v>5.8400000000000001E-2</v>
      </c>
      <c r="I63" s="31"/>
      <c r="J63" s="53"/>
      <c r="K63" s="32"/>
      <c r="M63" s="33" t="s">
        <v>13</v>
      </c>
      <c r="N63" t="s">
        <v>56</v>
      </c>
      <c r="O63" s="34"/>
      <c r="P63" s="29">
        <v>0.38731866445377811</v>
      </c>
      <c r="Q63" s="29">
        <v>0.42832887379502227</v>
      </c>
      <c r="R63" s="54">
        <f t="shared" si="5"/>
        <v>697.97980640539504</v>
      </c>
      <c r="S63" s="55"/>
    </row>
    <row r="64" spans="1:28">
      <c r="A64" s="18"/>
      <c r="I64" s="38" t="s">
        <v>23</v>
      </c>
      <c r="J64" s="39">
        <f>((LN(J61)-F61-F63*(J62)^3)/F62)^0.333</f>
        <v>609.90878348449428</v>
      </c>
      <c r="K64" s="40"/>
      <c r="M64" s="33" t="s">
        <v>13</v>
      </c>
      <c r="N64" t="s">
        <v>57</v>
      </c>
      <c r="O64" s="34"/>
      <c r="P64" s="57">
        <v>0.38703862158401892</v>
      </c>
      <c r="Q64" s="57">
        <v>0.41460767559509526</v>
      </c>
      <c r="R64" s="58">
        <f t="shared" si="5"/>
        <v>693.22140082209967</v>
      </c>
      <c r="S64" s="55"/>
    </row>
    <row r="65" spans="1:19">
      <c r="A65" s="18"/>
      <c r="M65" s="33" t="s">
        <v>13</v>
      </c>
      <c r="N65" t="s">
        <v>82</v>
      </c>
      <c r="O65" s="34"/>
      <c r="P65" s="57">
        <v>0.40944160894053333</v>
      </c>
      <c r="Q65" s="57">
        <v>0.39163304617184497</v>
      </c>
      <c r="R65" s="58">
        <f t="shared" si="5"/>
        <v>687.53515433132509</v>
      </c>
      <c r="S65" s="55"/>
    </row>
    <row r="66" spans="1:19">
      <c r="A66" s="18"/>
      <c r="I66">
        <v>0.3</v>
      </c>
      <c r="J66">
        <v>0.6</v>
      </c>
      <c r="M66" s="33" t="s">
        <v>13</v>
      </c>
      <c r="N66" t="s">
        <v>83</v>
      </c>
      <c r="O66" s="34"/>
      <c r="P66" s="57">
        <v>0.40722810609953858</v>
      </c>
      <c r="Q66" s="57">
        <v>0.35102407747551495</v>
      </c>
      <c r="R66" s="58">
        <f t="shared" si="5"/>
        <v>670.56635120048577</v>
      </c>
      <c r="S66" s="55"/>
    </row>
    <row r="67" spans="1:19">
      <c r="A67" s="18"/>
      <c r="I67">
        <v>1</v>
      </c>
      <c r="J67">
        <v>0.6</v>
      </c>
      <c r="M67" s="33" t="s">
        <v>13</v>
      </c>
      <c r="N67" t="s">
        <v>84</v>
      </c>
      <c r="O67" s="34"/>
      <c r="P67" s="57">
        <v>0.40610980547573022</v>
      </c>
      <c r="Q67" s="57">
        <v>0.3855332761758079</v>
      </c>
      <c r="R67" s="58">
        <f t="shared" si="5"/>
        <v>684.76424290483885</v>
      </c>
      <c r="S67" s="55"/>
    </row>
    <row r="68" spans="1:19">
      <c r="A68" s="18"/>
      <c r="M68" s="33" t="s">
        <v>13</v>
      </c>
      <c r="N68" t="s">
        <v>85</v>
      </c>
      <c r="P68" s="57">
        <v>0.41076193928122656</v>
      </c>
      <c r="Q68" s="57">
        <v>0.36314461196808751</v>
      </c>
      <c r="R68" s="58">
        <f t="shared" si="5"/>
        <v>676.29970434226561</v>
      </c>
      <c r="S68" s="55"/>
    </row>
    <row r="69" spans="1:19">
      <c r="A69" s="18"/>
      <c r="M69" s="33" t="s">
        <v>13</v>
      </c>
      <c r="N69" t="s">
        <v>90</v>
      </c>
      <c r="O69" s="59"/>
      <c r="P69" s="57">
        <v>0.43519505331866032</v>
      </c>
      <c r="Q69" s="57">
        <v>0.328880671968795</v>
      </c>
      <c r="R69" s="58">
        <f t="shared" si="5"/>
        <v>664.34932454435727</v>
      </c>
      <c r="S69" s="55"/>
    </row>
    <row r="70" spans="1:19">
      <c r="A70" s="18"/>
      <c r="M70" s="33" t="s">
        <v>13</v>
      </c>
      <c r="N70" t="s">
        <v>91</v>
      </c>
      <c r="O70" s="59"/>
      <c r="P70" s="57">
        <v>0.43215701432815529</v>
      </c>
      <c r="Q70" s="57">
        <v>0.33617758889545063</v>
      </c>
      <c r="R70" s="58">
        <f t="shared" si="5"/>
        <v>667.35723825207106</v>
      </c>
      <c r="S70" s="55"/>
    </row>
    <row r="71" spans="1:19">
      <c r="A71" s="18"/>
      <c r="M71" s="33" t="s">
        <v>13</v>
      </c>
      <c r="N71" t="s">
        <v>92</v>
      </c>
      <c r="O71" s="59"/>
      <c r="P71" s="57">
        <v>0.43134420119309497</v>
      </c>
      <c r="Q71" s="57">
        <v>0.34037933245891311</v>
      </c>
      <c r="R71" s="58">
        <f t="shared" si="5"/>
        <v>669.18767531947492</v>
      </c>
      <c r="S71" s="55"/>
    </row>
    <row r="72" spans="1:19">
      <c r="A72" s="18"/>
      <c r="M72" s="33" t="s">
        <v>13</v>
      </c>
      <c r="N72" t="s">
        <v>93</v>
      </c>
      <c r="O72" s="59"/>
      <c r="P72" s="57">
        <v>0.43737213704218503</v>
      </c>
      <c r="Q72" s="57">
        <v>0.30098857026926651</v>
      </c>
      <c r="R72" s="58">
        <f t="shared" si="5"/>
        <v>650.28836721154562</v>
      </c>
      <c r="S72" s="55"/>
    </row>
    <row r="73" spans="1:19">
      <c r="A73" s="18"/>
      <c r="M73" s="33" t="s">
        <v>13</v>
      </c>
      <c r="N73" t="s">
        <v>94</v>
      </c>
      <c r="O73" s="59"/>
      <c r="P73" s="57">
        <v>0.4369918822815253</v>
      </c>
      <c r="Q73" s="57">
        <v>0.3150427641261021</v>
      </c>
      <c r="R73" s="58">
        <f t="shared" si="5"/>
        <v>657.72273813703816</v>
      </c>
      <c r="S73" s="55"/>
    </row>
    <row r="74" spans="1:19">
      <c r="A74" s="18"/>
      <c r="M74" s="33" t="s">
        <v>13</v>
      </c>
      <c r="N74" t="s">
        <v>95</v>
      </c>
      <c r="O74" s="59"/>
      <c r="P74" s="60">
        <v>0.43858021224537636</v>
      </c>
      <c r="Q74" s="60">
        <v>0.30835599685692355</v>
      </c>
      <c r="R74" s="58">
        <f t="shared" si="5"/>
        <v>654.47884180297524</v>
      </c>
      <c r="S74" s="55"/>
    </row>
    <row r="75" spans="1:19">
      <c r="A75" s="18"/>
      <c r="M75" s="33" t="s">
        <v>13</v>
      </c>
      <c r="N75" t="s">
        <v>96</v>
      </c>
      <c r="P75" s="57">
        <v>0.40026141704136209</v>
      </c>
      <c r="Q75" s="57">
        <v>0.4030544132932975</v>
      </c>
      <c r="R75" s="58">
        <f t="shared" si="5"/>
        <v>690.63369539829228</v>
      </c>
      <c r="S75" s="55"/>
    </row>
    <row r="76" spans="1:19">
      <c r="A76" s="18"/>
      <c r="M76" s="33" t="s">
        <v>13</v>
      </c>
      <c r="N76" t="s">
        <v>97</v>
      </c>
      <c r="O76" s="59"/>
      <c r="P76" s="57">
        <v>0.40106875067556785</v>
      </c>
      <c r="Q76" s="57">
        <v>0.40950059246693765</v>
      </c>
      <c r="R76" s="58">
        <f t="shared" si="5"/>
        <v>693.06093565928677</v>
      </c>
      <c r="S76" s="55"/>
    </row>
    <row r="77" spans="1:19">
      <c r="A77" s="18"/>
      <c r="M77" s="33" t="s">
        <v>13</v>
      </c>
      <c r="N77" t="s">
        <v>98</v>
      </c>
      <c r="O77" s="59"/>
      <c r="P77" s="57">
        <v>0.3925976220874049</v>
      </c>
      <c r="Q77" s="57">
        <v>0.40478713344925998</v>
      </c>
      <c r="R77" s="58">
        <f t="shared" si="5"/>
        <v>690.34561694881495</v>
      </c>
      <c r="S77" s="55"/>
    </row>
    <row r="78" spans="1:19">
      <c r="A78" s="18"/>
      <c r="M78" s="33" t="s">
        <v>13</v>
      </c>
      <c r="N78" t="s">
        <v>99</v>
      </c>
      <c r="O78" s="59"/>
      <c r="P78" s="57">
        <v>0.44525046682743552</v>
      </c>
      <c r="Q78" s="57">
        <v>0.32225323418808249</v>
      </c>
      <c r="R78" s="58">
        <f t="shared" si="5"/>
        <v>662.71320260171524</v>
      </c>
      <c r="S78" s="55"/>
    </row>
    <row r="79" spans="1:19">
      <c r="A79" s="18"/>
      <c r="M79" s="33" t="s">
        <v>13</v>
      </c>
      <c r="N79" t="s">
        <v>100</v>
      </c>
      <c r="O79" s="59"/>
      <c r="P79" s="57">
        <v>0.44006930749673157</v>
      </c>
      <c r="Q79" s="57">
        <v>0.3264495505944579</v>
      </c>
      <c r="R79" s="58">
        <f t="shared" si="5"/>
        <v>663.93849935025332</v>
      </c>
      <c r="S79" s="55"/>
    </row>
    <row r="80" spans="1:19">
      <c r="A80" s="18"/>
      <c r="M80" s="33" t="s">
        <v>13</v>
      </c>
      <c r="N80" t="s">
        <v>101</v>
      </c>
      <c r="P80">
        <v>0.44172009275875024</v>
      </c>
      <c r="Q80">
        <v>0.32690002592917422</v>
      </c>
      <c r="R80" s="58">
        <f t="shared" si="5"/>
        <v>664.42309657564419</v>
      </c>
      <c r="S80" s="55"/>
    </row>
    <row r="81" spans="1:19">
      <c r="A81" s="18"/>
      <c r="N81" s="34"/>
      <c r="O81" s="1"/>
      <c r="P81" s="74"/>
      <c r="Q81" s="74"/>
      <c r="R81" s="74"/>
      <c r="S81" s="55"/>
    </row>
    <row r="82" spans="1:19">
      <c r="A82" s="18"/>
      <c r="N82" s="59"/>
      <c r="O82" s="85" t="s">
        <v>35</v>
      </c>
      <c r="P82" s="73">
        <f>AVERAGE(P60:P80)</f>
        <v>0.41538516119611385</v>
      </c>
      <c r="Q82" s="73">
        <f t="shared" ref="Q82:R82" si="6">AVERAGE(Q60:Q80)</f>
        <v>0.36546701158293071</v>
      </c>
      <c r="R82" s="73">
        <f t="shared" si="6"/>
        <v>676.73747485838146</v>
      </c>
      <c r="S82" s="55"/>
    </row>
    <row r="83" spans="1:19">
      <c r="A83" s="18"/>
      <c r="N83" s="59"/>
      <c r="O83" s="59"/>
      <c r="P83" s="60"/>
      <c r="Q83" s="60"/>
      <c r="R83" s="58"/>
      <c r="S83" s="55"/>
    </row>
    <row r="84" spans="1:19">
      <c r="A84" s="18"/>
      <c r="R84" s="58"/>
      <c r="S84" s="55"/>
    </row>
    <row r="85" spans="1:19">
      <c r="A85" s="18"/>
      <c r="R85" s="58"/>
      <c r="S85" s="55"/>
    </row>
    <row r="86" spans="1:19">
      <c r="A86" s="18"/>
      <c r="R86" s="58"/>
      <c r="S86" s="55"/>
    </row>
    <row r="87" spans="1:19">
      <c r="A87" s="18"/>
      <c r="R87" s="58"/>
      <c r="S87" s="55"/>
    </row>
    <row r="88" spans="1:19">
      <c r="A88" s="18"/>
      <c r="R88" s="58"/>
      <c r="S88" s="55"/>
    </row>
    <row r="89" spans="1:19">
      <c r="A89" s="61" t="s">
        <v>33</v>
      </c>
      <c r="R89" s="58"/>
      <c r="S89" s="55"/>
    </row>
    <row r="90" spans="1:19">
      <c r="A90" s="62"/>
      <c r="B90" s="41">
        <v>400</v>
      </c>
      <c r="C90" s="41">
        <v>450</v>
      </c>
      <c r="D90" s="41">
        <v>500</v>
      </c>
      <c r="E90" s="41">
        <v>550</v>
      </c>
      <c r="F90" s="41">
        <v>600</v>
      </c>
      <c r="G90" s="41">
        <v>650</v>
      </c>
      <c r="H90" s="41">
        <v>700</v>
      </c>
      <c r="I90" s="41">
        <v>750</v>
      </c>
      <c r="J90" s="41">
        <v>800</v>
      </c>
      <c r="K90" s="42">
        <v>850</v>
      </c>
      <c r="R90" s="58"/>
      <c r="S90" s="55"/>
    </row>
    <row r="91" spans="1:19">
      <c r="A91" s="63">
        <v>0.25</v>
      </c>
      <c r="B91" s="29">
        <f t="shared" ref="B91:J100" si="7">EXP($F$4+$F$5*B$40^3+$F$6*$A91^3)</f>
        <v>0.12382080401429033</v>
      </c>
      <c r="C91" s="29">
        <f t="shared" si="7"/>
        <v>0.14045930693713221</v>
      </c>
      <c r="D91" s="29">
        <f t="shared" si="7"/>
        <v>0.16441201953595536</v>
      </c>
      <c r="E91" s="29">
        <f t="shared" si="7"/>
        <v>0.19927681065438405</v>
      </c>
      <c r="F91" s="29">
        <f t="shared" si="7"/>
        <v>0.25097712298254765</v>
      </c>
      <c r="G91" s="29">
        <f t="shared" si="7"/>
        <v>0.32959430404928952</v>
      </c>
      <c r="H91" s="29">
        <f t="shared" si="7"/>
        <v>0.45290536278440402</v>
      </c>
      <c r="I91" s="29">
        <f t="shared" si="7"/>
        <v>0.65347871808511315</v>
      </c>
      <c r="J91" s="29">
        <f t="shared" si="7"/>
        <v>0.99349496246135027</v>
      </c>
      <c r="K91" s="43"/>
      <c r="R91" s="58"/>
      <c r="S91" s="55"/>
    </row>
    <row r="92" spans="1:19">
      <c r="A92" s="63">
        <v>0.3</v>
      </c>
      <c r="B92" s="29">
        <f t="shared" si="7"/>
        <v>0.12141033162291427</v>
      </c>
      <c r="C92" s="29">
        <f t="shared" si="7"/>
        <v>0.13772492571437184</v>
      </c>
      <c r="D92" s="29">
        <f t="shared" si="7"/>
        <v>0.16121134064312523</v>
      </c>
      <c r="E92" s="29">
        <f t="shared" si="7"/>
        <v>0.19539740400581776</v>
      </c>
      <c r="F92" s="29">
        <f t="shared" si="7"/>
        <v>0.24609124430785742</v>
      </c>
      <c r="G92" s="29">
        <f t="shared" si="7"/>
        <v>0.32317795118685849</v>
      </c>
      <c r="H92" s="29">
        <f t="shared" si="7"/>
        <v>0.44408846095931209</v>
      </c>
      <c r="I92" s="29">
        <f t="shared" si="7"/>
        <v>0.64075716922395287</v>
      </c>
      <c r="J92" s="29">
        <f t="shared" si="7"/>
        <v>0.97415417238129343</v>
      </c>
      <c r="K92" s="43"/>
      <c r="R92" s="58"/>
      <c r="S92" s="55"/>
    </row>
    <row r="93" spans="1:19">
      <c r="A93" s="63">
        <v>0.35</v>
      </c>
      <c r="B93" s="29">
        <f t="shared" si="7"/>
        <v>0.1181245074987114</v>
      </c>
      <c r="C93" s="29">
        <f t="shared" si="7"/>
        <v>0.13399756678727601</v>
      </c>
      <c r="D93" s="29">
        <f t="shared" si="7"/>
        <v>0.15684835023613508</v>
      </c>
      <c r="E93" s="29">
        <f t="shared" si="7"/>
        <v>0.19010920904492237</v>
      </c>
      <c r="F93" s="29">
        <f t="shared" si="7"/>
        <v>0.23943108172949207</v>
      </c>
      <c r="G93" s="29">
        <f t="shared" si="7"/>
        <v>0.31443152990437329</v>
      </c>
      <c r="H93" s="29">
        <f t="shared" si="7"/>
        <v>0.43206974262789094</v>
      </c>
      <c r="I93" s="29">
        <f t="shared" si="7"/>
        <v>0.62341584961590502</v>
      </c>
      <c r="J93" s="29">
        <f t="shared" si="7"/>
        <v>0.94778986518011588</v>
      </c>
      <c r="K93" s="43"/>
      <c r="R93" s="58"/>
      <c r="S93" s="55"/>
    </row>
    <row r="94" spans="1:19">
      <c r="A94" s="63">
        <v>0.4</v>
      </c>
      <c r="B94" s="29">
        <f t="shared" si="7"/>
        <v>0.11388952265337379</v>
      </c>
      <c r="C94" s="29">
        <f t="shared" si="7"/>
        <v>0.12919350303562471</v>
      </c>
      <c r="D94" s="29">
        <f t="shared" si="7"/>
        <v>0.15122504309749171</v>
      </c>
      <c r="E94" s="29">
        <f t="shared" si="7"/>
        <v>0.18329343781918292</v>
      </c>
      <c r="F94" s="29">
        <f t="shared" si="7"/>
        <v>0.23084702898634518</v>
      </c>
      <c r="G94" s="29">
        <f t="shared" si="7"/>
        <v>0.30315857061558338</v>
      </c>
      <c r="H94" s="29">
        <f t="shared" si="7"/>
        <v>0.41657923307230194</v>
      </c>
      <c r="I94" s="29">
        <f t="shared" si="7"/>
        <v>0.6010652237265619</v>
      </c>
      <c r="J94" s="29">
        <f t="shared" si="7"/>
        <v>0.91380982326843951</v>
      </c>
      <c r="K94" s="43"/>
      <c r="R94" s="58"/>
      <c r="S94" s="55"/>
    </row>
    <row r="95" spans="1:19">
      <c r="A95" s="63">
        <v>0.45</v>
      </c>
      <c r="B95" s="29">
        <f t="shared" si="7"/>
        <v>0.10867358338792933</v>
      </c>
      <c r="C95" s="29">
        <f t="shared" si="7"/>
        <v>0.12327666846099257</v>
      </c>
      <c r="D95" s="29">
        <f t="shared" si="7"/>
        <v>0.14429920284604544</v>
      </c>
      <c r="E95" s="29">
        <f t="shared" si="7"/>
        <v>0.17489892164995516</v>
      </c>
      <c r="F95" s="29">
        <f t="shared" si="7"/>
        <v>0.22027464221407173</v>
      </c>
      <c r="G95" s="29">
        <f t="shared" si="7"/>
        <v>0.28927444277581327</v>
      </c>
      <c r="H95" s="29">
        <f t="shared" si="7"/>
        <v>0.39750063893714432</v>
      </c>
      <c r="I95" s="29">
        <f t="shared" si="7"/>
        <v>0.57353749660568909</v>
      </c>
      <c r="J95" s="29">
        <f t="shared" si="7"/>
        <v>0.87195894509028327</v>
      </c>
      <c r="K95" s="43"/>
      <c r="R95" s="58"/>
      <c r="S95" s="55"/>
    </row>
    <row r="96" spans="1:19">
      <c r="A96" s="63">
        <v>0.5</v>
      </c>
      <c r="B96" s="29">
        <f t="shared" si="7"/>
        <v>0.10249382767722584</v>
      </c>
      <c r="C96" s="29">
        <f t="shared" si="7"/>
        <v>0.11626650396500028</v>
      </c>
      <c r="D96" s="29">
        <f t="shared" si="7"/>
        <v>0.13609358566625104</v>
      </c>
      <c r="E96" s="29">
        <f t="shared" si="7"/>
        <v>0.16495324233979591</v>
      </c>
      <c r="F96" s="29">
        <f t="shared" si="7"/>
        <v>0.20774865902930467</v>
      </c>
      <c r="G96" s="29">
        <f t="shared" si="7"/>
        <v>0.27282476536595834</v>
      </c>
      <c r="H96" s="29">
        <f t="shared" si="7"/>
        <v>0.37489664662457511</v>
      </c>
      <c r="I96" s="29">
        <f t="shared" si="7"/>
        <v>0.5409231159120893</v>
      </c>
      <c r="J96" s="29">
        <f t="shared" si="7"/>
        <v>0.82237473978083375</v>
      </c>
      <c r="K96" s="43"/>
      <c r="R96" s="58"/>
      <c r="S96" s="55"/>
    </row>
    <row r="97" spans="1:19">
      <c r="A97" s="63">
        <v>0.55000000000000004</v>
      </c>
      <c r="B97" s="29">
        <f t="shared" si="7"/>
        <v>9.5420569315030637E-2</v>
      </c>
      <c r="C97" s="29">
        <f t="shared" si="7"/>
        <v>0.1082427718042355</v>
      </c>
      <c r="D97" s="29">
        <f t="shared" si="7"/>
        <v>0.12670155577849582</v>
      </c>
      <c r="E97" s="29">
        <f t="shared" si="7"/>
        <v>0.15356956268617294</v>
      </c>
      <c r="F97" s="29">
        <f t="shared" si="7"/>
        <v>0.19341160114966824</v>
      </c>
      <c r="G97" s="29">
        <f t="shared" si="7"/>
        <v>0.25399670423513665</v>
      </c>
      <c r="H97" s="29">
        <f t="shared" si="7"/>
        <v>0.34902444630977081</v>
      </c>
      <c r="I97" s="29">
        <f t="shared" si="7"/>
        <v>0.50359317088379929</v>
      </c>
      <c r="J97" s="29">
        <f t="shared" si="7"/>
        <v>0.76562138070704244</v>
      </c>
      <c r="K97" s="43"/>
      <c r="R97" s="58"/>
      <c r="S97" s="55"/>
    </row>
    <row r="98" spans="1:19">
      <c r="A98" s="63">
        <v>0.6</v>
      </c>
      <c r="B98" s="29">
        <f t="shared" si="7"/>
        <v>8.7577777038398294E-2</v>
      </c>
      <c r="C98" s="29">
        <f t="shared" si="7"/>
        <v>9.9346099097276319E-2</v>
      </c>
      <c r="D98" s="29">
        <f t="shared" si="7"/>
        <v>0.11628772163109923</v>
      </c>
      <c r="E98" s="29">
        <f t="shared" si="7"/>
        <v>0.14094739758270813</v>
      </c>
      <c r="F98" s="29">
        <f t="shared" si="7"/>
        <v>0.17751474554928173</v>
      </c>
      <c r="G98" s="29">
        <f t="shared" si="7"/>
        <v>0.23312024746522705</v>
      </c>
      <c r="H98" s="29">
        <f t="shared" si="7"/>
        <v>0.3203374844573752</v>
      </c>
      <c r="I98" s="29">
        <f t="shared" si="7"/>
        <v>0.46220192097275803</v>
      </c>
      <c r="J98" s="29">
        <f t="shared" si="7"/>
        <v>0.70269354979451026</v>
      </c>
      <c r="K98" s="43"/>
      <c r="R98" s="58"/>
      <c r="S98" s="55"/>
    </row>
    <row r="99" spans="1:19">
      <c r="A99" s="63">
        <v>0.65</v>
      </c>
      <c r="B99" s="29">
        <f t="shared" si="7"/>
        <v>7.9138991408664316E-2</v>
      </c>
      <c r="C99" s="29">
        <f t="shared" si="7"/>
        <v>8.9773346033851995E-2</v>
      </c>
      <c r="D99" s="29">
        <f t="shared" si="7"/>
        <v>0.10508251424401557</v>
      </c>
      <c r="E99" s="29">
        <f t="shared" si="7"/>
        <v>0.12736604266035315</v>
      </c>
      <c r="F99" s="29">
        <f t="shared" si="7"/>
        <v>0.16040984822869361</v>
      </c>
      <c r="G99" s="29">
        <f t="shared" si="7"/>
        <v>0.21065733665799055</v>
      </c>
      <c r="H99" s="29">
        <f t="shared" si="7"/>
        <v>0.28947052879899182</v>
      </c>
      <c r="I99" s="29">
        <f t="shared" si="7"/>
        <v>0.41766524670857552</v>
      </c>
      <c r="J99" s="29">
        <f t="shared" si="7"/>
        <v>0.63498367600412253</v>
      </c>
      <c r="K99" s="43"/>
      <c r="R99" s="58"/>
      <c r="S99" s="55"/>
    </row>
    <row r="100" spans="1:19">
      <c r="A100" s="63">
        <v>0.7</v>
      </c>
      <c r="B100" s="29">
        <f t="shared" si="7"/>
        <v>7.0318377427278783E-2</v>
      </c>
      <c r="C100" s="29">
        <f t="shared" si="7"/>
        <v>7.9767456179975674E-2</v>
      </c>
      <c r="D100" s="29">
        <f t="shared" si="7"/>
        <v>9.337030667298972E-2</v>
      </c>
      <c r="E100" s="29">
        <f t="shared" si="7"/>
        <v>0.11317017439558953</v>
      </c>
      <c r="F100" s="29">
        <f t="shared" si="7"/>
        <v>0.14253100841973645</v>
      </c>
      <c r="G100" s="29">
        <f t="shared" si="7"/>
        <v>0.18717805020345685</v>
      </c>
      <c r="H100" s="29">
        <f t="shared" si="7"/>
        <v>0.25720694105198005</v>
      </c>
      <c r="I100" s="29">
        <f t="shared" si="7"/>
        <v>0.3711134288362396</v>
      </c>
      <c r="J100" s="29">
        <f t="shared" si="7"/>
        <v>0.56421014464091712</v>
      </c>
      <c r="K100" s="43">
        <f t="shared" ref="K100:K106" si="8">EXP($F$4+$F$5*K$40^3+$F$6*$A100^3)</f>
        <v>0.90698345090834853</v>
      </c>
      <c r="R100" s="58"/>
      <c r="S100" s="55"/>
    </row>
    <row r="101" spans="1:19">
      <c r="A101" s="63">
        <v>0.75</v>
      </c>
      <c r="B101" s="29">
        <f t="shared" ref="B101:J106" si="9">EXP($F$4+$F$5*B$40^3+$F$6*$A101^3)</f>
        <v>6.1357260915341265E-2</v>
      </c>
      <c r="C101" s="29">
        <f t="shared" si="9"/>
        <v>6.9602183674521992E-2</v>
      </c>
      <c r="D101" s="29">
        <f t="shared" si="9"/>
        <v>8.1471536714634363E-2</v>
      </c>
      <c r="E101" s="29">
        <f t="shared" si="9"/>
        <v>9.8748181802203114E-2</v>
      </c>
      <c r="F101" s="29">
        <f t="shared" si="9"/>
        <v>0.12436737865831189</v>
      </c>
      <c r="G101" s="29">
        <f t="shared" si="9"/>
        <v>0.1633247649355323</v>
      </c>
      <c r="H101" s="29">
        <f t="shared" si="9"/>
        <v>0.22442943038160859</v>
      </c>
      <c r="I101" s="29">
        <f t="shared" si="9"/>
        <v>0.32382009249062493</v>
      </c>
      <c r="J101" s="29">
        <f t="shared" si="9"/>
        <v>0.49230926995743768</v>
      </c>
      <c r="K101" s="43">
        <f t="shared" si="8"/>
        <v>0.79140080131729118</v>
      </c>
      <c r="R101" s="58"/>
      <c r="S101" s="55"/>
    </row>
    <row r="102" spans="1:19">
      <c r="A102" s="63">
        <v>0.8</v>
      </c>
      <c r="B102" s="29">
        <f t="shared" si="9"/>
        <v>5.2507209237626001E-2</v>
      </c>
      <c r="C102" s="29">
        <f t="shared" si="9"/>
        <v>5.9562900414285504E-2</v>
      </c>
      <c r="D102" s="29">
        <f t="shared" si="9"/>
        <v>6.972024111520661E-2</v>
      </c>
      <c r="E102" s="29">
        <f t="shared" si="9"/>
        <v>8.4504936602002034E-2</v>
      </c>
      <c r="F102" s="29">
        <f t="shared" si="9"/>
        <v>0.10642887045686701</v>
      </c>
      <c r="G102" s="29">
        <f t="shared" si="9"/>
        <v>0.13976711929804989</v>
      </c>
      <c r="H102" s="29">
        <f t="shared" si="9"/>
        <v>0.19205816694437747</v>
      </c>
      <c r="I102" s="29">
        <f t="shared" si="9"/>
        <v>0.27711291374647046</v>
      </c>
      <c r="J102" s="29">
        <f t="shared" si="9"/>
        <v>0.42129954078205634</v>
      </c>
      <c r="K102" s="43">
        <f t="shared" si="8"/>
        <v>0.67725069283857187</v>
      </c>
      <c r="R102" s="58"/>
      <c r="S102" s="55"/>
    </row>
    <row r="103" spans="1:19">
      <c r="A103" s="63">
        <v>0.85</v>
      </c>
      <c r="B103" s="29">
        <f t="shared" si="9"/>
        <v>4.4011362599702009E-2</v>
      </c>
      <c r="C103" s="29">
        <f t="shared" si="9"/>
        <v>4.9925418731730398E-2</v>
      </c>
      <c r="D103" s="29">
        <f t="shared" si="9"/>
        <v>5.8439266851401703E-2</v>
      </c>
      <c r="E103" s="29">
        <f t="shared" si="9"/>
        <v>7.0831747873403003E-2</v>
      </c>
      <c r="F103" s="29">
        <f t="shared" si="9"/>
        <v>8.920831399657278E-2</v>
      </c>
      <c r="G103" s="29">
        <f t="shared" si="9"/>
        <v>0.1171523197720116</v>
      </c>
      <c r="H103" s="29">
        <f t="shared" si="9"/>
        <v>0.16098249646766546</v>
      </c>
      <c r="I103" s="29">
        <f t="shared" si="9"/>
        <v>0.23227509336406088</v>
      </c>
      <c r="J103" s="29">
        <f t="shared" si="9"/>
        <v>0.35313182935573134</v>
      </c>
      <c r="K103" s="43">
        <f t="shared" si="8"/>
        <v>0.56766920668978682</v>
      </c>
      <c r="R103" s="58"/>
      <c r="S103" s="55"/>
    </row>
    <row r="104" spans="1:19">
      <c r="A104" s="63">
        <v>0.9</v>
      </c>
      <c r="B104" s="29">
        <f t="shared" si="9"/>
        <v>3.6086158796649129E-2</v>
      </c>
      <c r="C104" s="29">
        <f t="shared" si="9"/>
        <v>4.0935260394655955E-2</v>
      </c>
      <c r="D104" s="29">
        <f t="shared" si="9"/>
        <v>4.7916004844933247E-2</v>
      </c>
      <c r="E104" s="29">
        <f t="shared" si="9"/>
        <v>5.8076949919772337E-2</v>
      </c>
      <c r="F104" s="29">
        <f t="shared" si="9"/>
        <v>7.3144415321589246E-2</v>
      </c>
      <c r="G104" s="29">
        <f t="shared" si="9"/>
        <v>9.6056494617988764E-2</v>
      </c>
      <c r="H104" s="29">
        <f t="shared" si="9"/>
        <v>0.13199409397637046</v>
      </c>
      <c r="I104" s="29">
        <f t="shared" si="9"/>
        <v>0.19044890702154166</v>
      </c>
      <c r="J104" s="29">
        <f t="shared" si="9"/>
        <v>0.2895427570871984</v>
      </c>
      <c r="K104" s="43">
        <f t="shared" si="8"/>
        <v>0.46544800993537483</v>
      </c>
      <c r="R104" s="58"/>
      <c r="S104" s="55"/>
    </row>
    <row r="105" spans="1:19">
      <c r="A105" s="63">
        <v>0.95</v>
      </c>
      <c r="B105" s="29">
        <f t="shared" si="9"/>
        <v>2.8905701704785448E-2</v>
      </c>
      <c r="C105" s="29">
        <f t="shared" si="9"/>
        <v>3.2789924603599474E-2</v>
      </c>
      <c r="D105" s="29">
        <f t="shared" si="9"/>
        <v>3.8381634097927504E-2</v>
      </c>
      <c r="E105" s="29">
        <f t="shared" si="9"/>
        <v>4.652074496941435E-2</v>
      </c>
      <c r="F105" s="29">
        <f t="shared" si="9"/>
        <v>5.859007223714606E-2</v>
      </c>
      <c r="G105" s="29">
        <f t="shared" si="9"/>
        <v>7.6943084906358553E-2</v>
      </c>
      <c r="H105" s="29">
        <f t="shared" si="9"/>
        <v>0.10572978766664047</v>
      </c>
      <c r="I105" s="29">
        <f t="shared" si="9"/>
        <v>0.15255320820896812</v>
      </c>
      <c r="J105" s="29">
        <f t="shared" si="9"/>
        <v>0.23192927278036785</v>
      </c>
      <c r="K105" s="43">
        <f t="shared" si="8"/>
        <v>0.37283273650969107</v>
      </c>
      <c r="R105" s="58"/>
      <c r="S105" s="55"/>
    </row>
    <row r="106" spans="1:19">
      <c r="A106" s="64">
        <v>1</v>
      </c>
      <c r="B106" s="44">
        <f t="shared" si="9"/>
        <v>2.2590739800778883E-2</v>
      </c>
      <c r="C106" s="44">
        <f t="shared" si="9"/>
        <v>2.5626385492120391E-2</v>
      </c>
      <c r="D106" s="44">
        <f t="shared" si="9"/>
        <v>2.9996487125286988E-2</v>
      </c>
      <c r="E106" s="44">
        <f t="shared" si="9"/>
        <v>3.6357465239062026E-2</v>
      </c>
      <c r="F106" s="44">
        <f t="shared" si="9"/>
        <v>4.5790034448431313E-2</v>
      </c>
      <c r="G106" s="44">
        <f t="shared" si="9"/>
        <v>6.0133506819556558E-2</v>
      </c>
      <c r="H106" s="44">
        <f t="shared" si="9"/>
        <v>8.2631245100451847E-2</v>
      </c>
      <c r="I106" s="44">
        <f t="shared" si="9"/>
        <v>0.1192252610789344</v>
      </c>
      <c r="J106" s="44">
        <f t="shared" si="9"/>
        <v>0.18126022011421186</v>
      </c>
      <c r="K106" s="45">
        <f t="shared" si="8"/>
        <v>0.29138082948902766</v>
      </c>
      <c r="R106" s="58"/>
      <c r="S106" s="55"/>
    </row>
    <row r="107" spans="1:19">
      <c r="A107" s="61" t="s">
        <v>33</v>
      </c>
      <c r="R107" s="58"/>
      <c r="S107" s="55"/>
    </row>
    <row r="108" spans="1:19" ht="16" thickBot="1">
      <c r="A108" s="65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7"/>
      <c r="N108" s="66"/>
      <c r="O108" s="66"/>
      <c r="P108" s="66"/>
      <c r="Q108" s="66"/>
      <c r="R108" s="68"/>
      <c r="S108" s="69"/>
    </row>
    <row r="109" spans="1:19" ht="16" thickBot="1">
      <c r="A109" s="46" t="s">
        <v>19</v>
      </c>
      <c r="B109" s="47"/>
      <c r="C109" s="47"/>
      <c r="D109" s="47"/>
      <c r="E109" s="47"/>
      <c r="F109" s="47"/>
      <c r="G109" s="47"/>
      <c r="H109" s="47"/>
      <c r="I109" s="86" t="s">
        <v>20</v>
      </c>
      <c r="J109" s="87"/>
      <c r="K109" s="88"/>
      <c r="L109" s="47"/>
      <c r="M109" s="48" t="s">
        <v>21</v>
      </c>
      <c r="N109" s="49"/>
      <c r="O109" s="49"/>
      <c r="P109" s="50" t="s">
        <v>22</v>
      </c>
      <c r="Q109" s="50" t="s">
        <v>3</v>
      </c>
      <c r="R109" s="50" t="s">
        <v>23</v>
      </c>
      <c r="S109" s="51"/>
    </row>
    <row r="110" spans="1:19">
      <c r="A110" s="18" t="s">
        <v>24</v>
      </c>
      <c r="E110" s="52" t="s">
        <v>25</v>
      </c>
      <c r="G110" s="30" t="s">
        <v>26</v>
      </c>
      <c r="I110" s="31"/>
      <c r="J110" s="53"/>
      <c r="K110" s="32"/>
      <c r="M110" s="33" t="s">
        <v>11</v>
      </c>
      <c r="N110" t="s">
        <v>39</v>
      </c>
      <c r="O110" s="34"/>
      <c r="P110" s="29">
        <v>0.36262488498737683</v>
      </c>
      <c r="Q110" s="29">
        <v>0.49472130074362525</v>
      </c>
      <c r="R110" s="54">
        <f>((LN(Q110)-$F$4-$F$6*(P110)^3)/$F$5)^0.333</f>
        <v>715.70660540464371</v>
      </c>
      <c r="S110" s="55"/>
    </row>
    <row r="111" spans="1:19">
      <c r="A111" s="76" t="s">
        <v>38</v>
      </c>
      <c r="E111" s="30" t="s">
        <v>27</v>
      </c>
      <c r="F111">
        <v>-2.3593999999999999</v>
      </c>
      <c r="G111">
        <v>1.41E-2</v>
      </c>
      <c r="I111" s="35" t="s">
        <v>28</v>
      </c>
      <c r="J111" s="36">
        <v>0.2273</v>
      </c>
      <c r="K111" s="32"/>
      <c r="M111" s="33" t="s">
        <v>11</v>
      </c>
      <c r="N111" t="s">
        <v>40</v>
      </c>
      <c r="O111" s="34"/>
      <c r="P111" s="29">
        <v>0.36482854699382017</v>
      </c>
      <c r="Q111" s="29">
        <v>0.45080838890730429</v>
      </c>
      <c r="R111" s="54">
        <f t="shared" ref="R111:R155" si="10">((LN(Q111)-$F$4-$F$6*(P111)^3)/$F$5)^0.333</f>
        <v>702.94114775703815</v>
      </c>
      <c r="S111" s="55"/>
    </row>
    <row r="112" spans="1:19">
      <c r="A112" s="18" t="s">
        <v>29</v>
      </c>
      <c r="E112" s="30" t="s">
        <v>30</v>
      </c>
      <c r="F112" s="56">
        <v>4.6481999999999997E-9</v>
      </c>
      <c r="G112" s="56">
        <v>5.1970000000000003E-11</v>
      </c>
      <c r="I112" s="35" t="s">
        <v>22</v>
      </c>
      <c r="J112" s="37">
        <v>0.48499999999999999</v>
      </c>
      <c r="K112" s="32"/>
      <c r="M112" s="33" t="s">
        <v>11</v>
      </c>
      <c r="N112" t="s">
        <v>41</v>
      </c>
      <c r="O112" s="34"/>
      <c r="P112" s="29">
        <v>0.35003816251856007</v>
      </c>
      <c r="Q112" s="29">
        <v>0.48576747243652918</v>
      </c>
      <c r="R112" s="54">
        <f t="shared" si="10"/>
        <v>712.04699578007728</v>
      </c>
      <c r="S112" s="55"/>
    </row>
    <row r="113" spans="1:19">
      <c r="A113" s="18" t="s">
        <v>31</v>
      </c>
      <c r="E113" s="30" t="s">
        <v>32</v>
      </c>
      <c r="F113">
        <v>-1.7282999999999999</v>
      </c>
      <c r="G113">
        <v>5.8400000000000001E-2</v>
      </c>
      <c r="I113" s="31"/>
      <c r="J113" s="53"/>
      <c r="K113" s="32"/>
      <c r="M113" s="33" t="s">
        <v>11</v>
      </c>
      <c r="N113" t="s">
        <v>42</v>
      </c>
      <c r="O113" s="34"/>
      <c r="P113" s="29">
        <v>0.35374067111433288</v>
      </c>
      <c r="Q113" s="29">
        <v>0.4924318133563545</v>
      </c>
      <c r="R113" s="54">
        <f t="shared" si="10"/>
        <v>714.25718792149962</v>
      </c>
      <c r="S113" s="55"/>
    </row>
    <row r="114" spans="1:19">
      <c r="A114" s="18"/>
      <c r="I114" s="38" t="s">
        <v>23</v>
      </c>
      <c r="J114" s="39">
        <f>((LN(J111)-F111-F113*(J112)^3)/F112)^0.333</f>
        <v>609.90878348449428</v>
      </c>
      <c r="K114" s="40"/>
      <c r="M114" s="33" t="s">
        <v>11</v>
      </c>
      <c r="N114" t="s">
        <v>43</v>
      </c>
      <c r="O114" s="34"/>
      <c r="P114" s="57">
        <v>0.36321307571087924</v>
      </c>
      <c r="Q114" s="57">
        <v>0.49381403489772152</v>
      </c>
      <c r="R114" s="58">
        <f t="shared" si="10"/>
        <v>715.50992796864193</v>
      </c>
      <c r="S114" s="55"/>
    </row>
    <row r="115" spans="1:19">
      <c r="A115" s="18"/>
      <c r="M115" s="33" t="s">
        <v>11</v>
      </c>
      <c r="N115" t="s">
        <v>44</v>
      </c>
      <c r="O115" s="34"/>
      <c r="P115" s="57">
        <v>0.36402412235471926</v>
      </c>
      <c r="Q115" s="57">
        <v>0.49300717047946402</v>
      </c>
      <c r="R115" s="58">
        <f t="shared" si="10"/>
        <v>715.3618201508674</v>
      </c>
      <c r="S115" s="55"/>
    </row>
    <row r="116" spans="1:19">
      <c r="A116" s="18"/>
      <c r="I116">
        <v>0.3</v>
      </c>
      <c r="J116">
        <v>0.6</v>
      </c>
      <c r="M116" s="33" t="s">
        <v>11</v>
      </c>
      <c r="N116" t="s">
        <v>76</v>
      </c>
      <c r="O116" s="34"/>
      <c r="P116" s="57">
        <v>0.34759097359456936</v>
      </c>
      <c r="Q116" s="57">
        <v>0.49063985630186202</v>
      </c>
      <c r="R116" s="58">
        <f t="shared" si="10"/>
        <v>713.21387221042551</v>
      </c>
      <c r="S116" s="55"/>
    </row>
    <row r="117" spans="1:19">
      <c r="A117" s="18"/>
      <c r="I117">
        <v>1</v>
      </c>
      <c r="J117">
        <v>0.6</v>
      </c>
      <c r="M117" s="33" t="s">
        <v>11</v>
      </c>
      <c r="N117" t="s">
        <v>45</v>
      </c>
      <c r="O117" s="34"/>
      <c r="P117" s="57">
        <v>0.36254815106084576</v>
      </c>
      <c r="Q117" s="57">
        <v>0.52795368593372327</v>
      </c>
      <c r="R117" s="58">
        <f t="shared" si="10"/>
        <v>724.50568928447774</v>
      </c>
      <c r="S117" s="55"/>
    </row>
    <row r="118" spans="1:19">
      <c r="A118" s="18"/>
      <c r="M118" s="33" t="s">
        <v>11</v>
      </c>
      <c r="N118" t="s">
        <v>46</v>
      </c>
      <c r="P118" s="57">
        <v>0.36184978837521953</v>
      </c>
      <c r="Q118" s="57">
        <v>0.52011223769797077</v>
      </c>
      <c r="R118" s="58">
        <f t="shared" si="10"/>
        <v>722.43388141718867</v>
      </c>
      <c r="S118" s="55"/>
    </row>
    <row r="119" spans="1:19">
      <c r="A119" s="18"/>
      <c r="M119" s="33" t="s">
        <v>11</v>
      </c>
      <c r="N119" t="s">
        <v>47</v>
      </c>
      <c r="O119" s="59"/>
      <c r="P119" s="57">
        <v>0.3639314047073976</v>
      </c>
      <c r="Q119" s="57">
        <v>0.5121555255157425</v>
      </c>
      <c r="R119" s="58">
        <f t="shared" si="10"/>
        <v>720.54550992548297</v>
      </c>
      <c r="S119" s="55"/>
    </row>
    <row r="120" spans="1:19">
      <c r="A120" s="18"/>
      <c r="M120" s="33" t="s">
        <v>11</v>
      </c>
      <c r="N120" t="s">
        <v>48</v>
      </c>
      <c r="O120" s="59"/>
      <c r="P120" s="57">
        <v>0.36252012441645121</v>
      </c>
      <c r="Q120" s="57">
        <v>0.51399982852979487</v>
      </c>
      <c r="R120" s="58">
        <f t="shared" si="10"/>
        <v>720.90102882847452</v>
      </c>
      <c r="S120" s="55"/>
    </row>
    <row r="121" spans="1:19">
      <c r="A121" s="18"/>
      <c r="M121" s="33" t="s">
        <v>11</v>
      </c>
      <c r="N121" t="s">
        <v>49</v>
      </c>
      <c r="O121" s="59"/>
      <c r="P121" s="57">
        <v>0.37379796599893816</v>
      </c>
      <c r="Q121" s="57">
        <v>0.44974127267562891</v>
      </c>
      <c r="R121" s="58">
        <f t="shared" si="10"/>
        <v>703.50554347570198</v>
      </c>
      <c r="S121" s="55"/>
    </row>
    <row r="122" spans="1:19">
      <c r="A122" s="18"/>
      <c r="M122" s="33" t="s">
        <v>11</v>
      </c>
      <c r="N122" t="s">
        <v>50</v>
      </c>
      <c r="O122" s="59"/>
      <c r="P122" s="57">
        <v>0.36751740255723803</v>
      </c>
      <c r="Q122" s="57">
        <v>0.49654307125937835</v>
      </c>
      <c r="R122" s="58">
        <f t="shared" si="10"/>
        <v>716.67293016506051</v>
      </c>
      <c r="S122" s="55"/>
    </row>
    <row r="123" spans="1:19">
      <c r="A123" s="18"/>
      <c r="M123" s="33" t="s">
        <v>11</v>
      </c>
      <c r="N123" t="s">
        <v>51</v>
      </c>
      <c r="O123" s="59"/>
      <c r="P123" s="57">
        <v>0.36409334298164375</v>
      </c>
      <c r="Q123" s="57">
        <v>0.5134390118695551</v>
      </c>
      <c r="R123" s="58">
        <f t="shared" si="10"/>
        <v>720.89899843339447</v>
      </c>
      <c r="S123" s="55"/>
    </row>
    <row r="124" spans="1:19">
      <c r="A124" s="18"/>
      <c r="M124" s="33" t="s">
        <v>11</v>
      </c>
      <c r="N124" t="s">
        <v>52</v>
      </c>
      <c r="O124" s="59"/>
      <c r="P124" s="60">
        <v>0.38918382434492843</v>
      </c>
      <c r="Q124" s="60">
        <v>0.40365152153253558</v>
      </c>
      <c r="R124" s="58">
        <f t="shared" si="10"/>
        <v>689.5318982500886</v>
      </c>
      <c r="S124" s="55"/>
    </row>
    <row r="125" spans="1:19">
      <c r="A125" s="18"/>
      <c r="M125" s="33" t="s">
        <v>11</v>
      </c>
      <c r="N125" t="s">
        <v>53</v>
      </c>
      <c r="P125" s="57">
        <v>0.36747617630720913</v>
      </c>
      <c r="Q125" s="57">
        <v>0.4880999475117454</v>
      </c>
      <c r="R125" s="58">
        <f t="shared" si="10"/>
        <v>714.31587594355744</v>
      </c>
      <c r="S125" s="55"/>
    </row>
    <row r="126" spans="1:19">
      <c r="A126" s="18"/>
      <c r="M126" s="33" t="s">
        <v>11</v>
      </c>
      <c r="N126" t="s">
        <v>54</v>
      </c>
      <c r="O126" s="59"/>
      <c r="P126" s="57">
        <v>0.37634525956720355</v>
      </c>
      <c r="Q126" s="57">
        <v>0.43787577051786719</v>
      </c>
      <c r="R126" s="58">
        <f t="shared" si="10"/>
        <v>699.95653808030363</v>
      </c>
      <c r="S126" s="55"/>
    </row>
    <row r="127" spans="1:19">
      <c r="A127" s="18"/>
      <c r="M127" s="33" t="s">
        <v>11</v>
      </c>
      <c r="N127" t="s">
        <v>55</v>
      </c>
      <c r="O127" s="59"/>
      <c r="P127" s="57">
        <v>0.3637462913694951</v>
      </c>
      <c r="Q127" s="57">
        <v>0.54218241064117534</v>
      </c>
      <c r="R127" s="58">
        <f t="shared" si="10"/>
        <v>728.15539020742335</v>
      </c>
      <c r="S127" s="55"/>
    </row>
    <row r="128" spans="1:19">
      <c r="A128" s="18"/>
      <c r="M128" s="33" t="s">
        <v>11</v>
      </c>
      <c r="N128" t="s">
        <v>56</v>
      </c>
      <c r="O128" s="59"/>
      <c r="P128" s="57">
        <v>0.36850528927761583</v>
      </c>
      <c r="Q128" s="57">
        <v>0.53067170315143319</v>
      </c>
      <c r="R128" s="58">
        <f t="shared" si="10"/>
        <v>725.74290598449761</v>
      </c>
      <c r="S128" s="55"/>
    </row>
    <row r="129" spans="1:19">
      <c r="A129" s="18"/>
      <c r="M129" s="33" t="s">
        <v>11</v>
      </c>
      <c r="N129" t="s">
        <v>57</v>
      </c>
      <c r="O129" s="59"/>
      <c r="P129" s="57">
        <v>0.36680365791053315</v>
      </c>
      <c r="Q129" s="57">
        <v>0.4945768189413362</v>
      </c>
      <c r="R129" s="58">
        <f t="shared" si="10"/>
        <v>716.06157545353403</v>
      </c>
      <c r="S129" s="55"/>
    </row>
    <row r="130" spans="1:19">
      <c r="A130" s="18"/>
      <c r="M130" s="33" t="s">
        <v>11</v>
      </c>
      <c r="N130" t="s">
        <v>77</v>
      </c>
      <c r="P130">
        <v>0.36801321242251006</v>
      </c>
      <c r="Q130">
        <v>0.54955199739914107</v>
      </c>
      <c r="R130" s="58">
        <f t="shared" si="10"/>
        <v>730.32967062566479</v>
      </c>
      <c r="S130" s="55"/>
    </row>
    <row r="131" spans="1:19">
      <c r="A131" s="18"/>
      <c r="M131" s="33" t="s">
        <v>11</v>
      </c>
      <c r="N131" t="s">
        <v>78</v>
      </c>
      <c r="P131" s="60">
        <v>0.35651892350578923</v>
      </c>
      <c r="Q131" s="60">
        <v>0.54730225422094558</v>
      </c>
      <c r="R131" s="58">
        <f t="shared" si="10"/>
        <v>728.75610084937432</v>
      </c>
      <c r="S131" s="55"/>
    </row>
    <row r="132" spans="1:19">
      <c r="A132" s="18"/>
      <c r="M132" s="33" t="s">
        <v>11</v>
      </c>
      <c r="N132" t="s">
        <v>79</v>
      </c>
      <c r="O132" s="59"/>
      <c r="P132" s="60">
        <v>0.36841042309300465</v>
      </c>
      <c r="Q132" s="60">
        <v>0.5573068351347128</v>
      </c>
      <c r="R132" s="58">
        <f t="shared" si="10"/>
        <v>732.2067885757948</v>
      </c>
      <c r="S132" s="55"/>
    </row>
    <row r="133" spans="1:19">
      <c r="A133" s="18"/>
      <c r="M133" s="33" t="s">
        <v>11</v>
      </c>
      <c r="N133" t="s">
        <v>80</v>
      </c>
      <c r="O133" s="59"/>
      <c r="P133" s="60">
        <v>0.36859500099979531</v>
      </c>
      <c r="Q133" s="60">
        <v>0.55074827378064206</v>
      </c>
      <c r="R133" s="58">
        <f t="shared" si="10"/>
        <v>730.66972766866706</v>
      </c>
      <c r="S133" s="55"/>
    </row>
    <row r="134" spans="1:19">
      <c r="A134" s="18"/>
      <c r="M134" s="33" t="s">
        <v>11</v>
      </c>
      <c r="N134" t="s">
        <v>58</v>
      </c>
      <c r="P134">
        <v>0.38095639762966349</v>
      </c>
      <c r="Q134">
        <v>0.47617449118387173</v>
      </c>
      <c r="R134" s="58">
        <f t="shared" si="10"/>
        <v>712.25230016572402</v>
      </c>
      <c r="S134" s="55"/>
    </row>
    <row r="135" spans="1:19">
      <c r="A135" s="18"/>
      <c r="M135" s="33" t="s">
        <v>11</v>
      </c>
      <c r="N135" t="s">
        <v>59</v>
      </c>
      <c r="P135">
        <v>0.38099090278206815</v>
      </c>
      <c r="Q135">
        <v>0.47592096234159675</v>
      </c>
      <c r="R135" s="58">
        <f t="shared" si="10"/>
        <v>712.18214875294109</v>
      </c>
      <c r="S135" s="55"/>
    </row>
    <row r="136" spans="1:19">
      <c r="A136" s="18"/>
      <c r="M136" s="33" t="s">
        <v>11</v>
      </c>
      <c r="N136" t="s">
        <v>60</v>
      </c>
      <c r="P136">
        <v>0.39024344930760863</v>
      </c>
      <c r="Q136">
        <v>0.41679369459546506</v>
      </c>
      <c r="R136" s="58">
        <f t="shared" si="10"/>
        <v>694.35513017995117</v>
      </c>
      <c r="S136" s="55"/>
    </row>
    <row r="137" spans="1:19">
      <c r="A137" s="18"/>
      <c r="M137" s="33" t="s">
        <v>11</v>
      </c>
      <c r="N137" t="s">
        <v>61</v>
      </c>
      <c r="P137">
        <v>0.38995356428600381</v>
      </c>
      <c r="Q137">
        <v>0.44772716954569003</v>
      </c>
      <c r="R137" s="58">
        <f t="shared" si="10"/>
        <v>704.60078342679674</v>
      </c>
      <c r="S137" s="55"/>
    </row>
    <row r="138" spans="1:19">
      <c r="A138" s="18"/>
      <c r="M138" s="33" t="s">
        <v>11</v>
      </c>
      <c r="N138" t="s">
        <v>62</v>
      </c>
      <c r="P138">
        <v>0.38462190983106559</v>
      </c>
      <c r="Q138">
        <v>0.48693156047401548</v>
      </c>
      <c r="R138" s="58">
        <f t="shared" si="10"/>
        <v>715.71410354066006</v>
      </c>
      <c r="S138" s="55"/>
    </row>
    <row r="139" spans="1:19">
      <c r="A139" s="61" t="s">
        <v>33</v>
      </c>
      <c r="M139" s="33" t="s">
        <v>11</v>
      </c>
      <c r="N139" t="s">
        <v>63</v>
      </c>
      <c r="P139">
        <v>0.38919453638338347</v>
      </c>
      <c r="Q139">
        <v>0.49362292551141979</v>
      </c>
      <c r="R139" s="58">
        <f t="shared" si="10"/>
        <v>718.0645233605768</v>
      </c>
      <c r="S139" s="55"/>
    </row>
    <row r="140" spans="1:19">
      <c r="A140" s="62"/>
      <c r="B140" s="41">
        <v>400</v>
      </c>
      <c r="C140" s="41">
        <v>450</v>
      </c>
      <c r="D140" s="41">
        <v>500</v>
      </c>
      <c r="E140" s="41">
        <v>550</v>
      </c>
      <c r="F140" s="41">
        <v>600</v>
      </c>
      <c r="G140" s="41">
        <v>650</v>
      </c>
      <c r="H140" s="41">
        <v>700</v>
      </c>
      <c r="I140" s="41">
        <v>750</v>
      </c>
      <c r="J140" s="41">
        <v>800</v>
      </c>
      <c r="K140" s="42">
        <v>850</v>
      </c>
      <c r="M140" s="33" t="s">
        <v>11</v>
      </c>
      <c r="N140" t="s">
        <v>64</v>
      </c>
      <c r="P140">
        <v>0.38496907502788696</v>
      </c>
      <c r="Q140">
        <v>0.48592537355621473</v>
      </c>
      <c r="R140" s="58">
        <f t="shared" si="10"/>
        <v>715.46692450871603</v>
      </c>
      <c r="S140" s="55"/>
    </row>
    <row r="141" spans="1:19">
      <c r="A141" s="63">
        <v>0.25</v>
      </c>
      <c r="B141" s="29">
        <f t="shared" ref="B141:J150" si="11">EXP($F$4+$F$5*B$40^3+$F$6*$A141^3)</f>
        <v>0.12382080401429033</v>
      </c>
      <c r="C141" s="29">
        <f t="shared" si="11"/>
        <v>0.14045930693713221</v>
      </c>
      <c r="D141" s="29">
        <f t="shared" si="11"/>
        <v>0.16441201953595536</v>
      </c>
      <c r="E141" s="29">
        <f t="shared" si="11"/>
        <v>0.19927681065438405</v>
      </c>
      <c r="F141" s="29">
        <f t="shared" si="11"/>
        <v>0.25097712298254765</v>
      </c>
      <c r="G141" s="29">
        <f t="shared" si="11"/>
        <v>0.32959430404928952</v>
      </c>
      <c r="H141" s="29">
        <f t="shared" si="11"/>
        <v>0.45290536278440402</v>
      </c>
      <c r="I141" s="29">
        <f t="shared" si="11"/>
        <v>0.65347871808511315</v>
      </c>
      <c r="J141" s="29">
        <f t="shared" si="11"/>
        <v>0.99349496246135027</v>
      </c>
      <c r="K141" s="43"/>
      <c r="M141" s="33" t="s">
        <v>11</v>
      </c>
      <c r="N141" t="s">
        <v>65</v>
      </c>
      <c r="P141">
        <v>0.38713040043601915</v>
      </c>
      <c r="Q141">
        <v>0.483078496686842</v>
      </c>
      <c r="R141" s="58">
        <f t="shared" si="10"/>
        <v>714.88935334752455</v>
      </c>
      <c r="S141" s="55"/>
    </row>
    <row r="142" spans="1:19">
      <c r="A142" s="63">
        <v>0.3</v>
      </c>
      <c r="B142" s="29">
        <f t="shared" si="11"/>
        <v>0.12141033162291427</v>
      </c>
      <c r="C142" s="29">
        <f t="shared" si="11"/>
        <v>0.13772492571437184</v>
      </c>
      <c r="D142" s="29">
        <f t="shared" si="11"/>
        <v>0.16121134064312523</v>
      </c>
      <c r="E142" s="29">
        <f t="shared" si="11"/>
        <v>0.19539740400581776</v>
      </c>
      <c r="F142" s="29">
        <f t="shared" si="11"/>
        <v>0.24609124430785742</v>
      </c>
      <c r="G142" s="29">
        <f t="shared" si="11"/>
        <v>0.32317795118685849</v>
      </c>
      <c r="H142" s="29">
        <f t="shared" si="11"/>
        <v>0.44408846095931209</v>
      </c>
      <c r="I142" s="29">
        <f t="shared" si="11"/>
        <v>0.64075716922395287</v>
      </c>
      <c r="J142" s="29">
        <f t="shared" si="11"/>
        <v>0.97415417238129343</v>
      </c>
      <c r="K142" s="43"/>
      <c r="M142" s="33" t="s">
        <v>11</v>
      </c>
      <c r="N142" t="s">
        <v>66</v>
      </c>
      <c r="P142">
        <v>0.36897264272418351</v>
      </c>
      <c r="Q142">
        <v>0.55876384742685026</v>
      </c>
      <c r="R142" s="58">
        <f t="shared" si="10"/>
        <v>732.60053906316898</v>
      </c>
      <c r="S142" s="55"/>
    </row>
    <row r="143" spans="1:19">
      <c r="A143" s="63">
        <v>0.35</v>
      </c>
      <c r="B143" s="29">
        <f t="shared" si="11"/>
        <v>0.1181245074987114</v>
      </c>
      <c r="C143" s="29">
        <f t="shared" si="11"/>
        <v>0.13399756678727601</v>
      </c>
      <c r="D143" s="29">
        <f t="shared" si="11"/>
        <v>0.15684835023613508</v>
      </c>
      <c r="E143" s="29">
        <f t="shared" si="11"/>
        <v>0.19010920904492237</v>
      </c>
      <c r="F143" s="29">
        <f t="shared" si="11"/>
        <v>0.23943108172949207</v>
      </c>
      <c r="G143" s="29">
        <f t="shared" si="11"/>
        <v>0.31443152990437329</v>
      </c>
      <c r="H143" s="29">
        <f t="shared" si="11"/>
        <v>0.43206974262789094</v>
      </c>
      <c r="I143" s="29">
        <f t="shared" si="11"/>
        <v>0.62341584961590502</v>
      </c>
      <c r="J143" s="29">
        <f t="shared" si="11"/>
        <v>0.94778986518011588</v>
      </c>
      <c r="K143" s="43"/>
      <c r="M143" s="33" t="s">
        <v>11</v>
      </c>
      <c r="N143" t="s">
        <v>67</v>
      </c>
      <c r="P143">
        <v>0.37271991533337478</v>
      </c>
      <c r="Q143">
        <v>0.5488922543374517</v>
      </c>
      <c r="R143" s="58">
        <f t="shared" si="10"/>
        <v>730.61218947388522</v>
      </c>
      <c r="S143" s="55"/>
    </row>
    <row r="144" spans="1:19">
      <c r="A144" s="63">
        <v>0.4</v>
      </c>
      <c r="B144" s="29">
        <f t="shared" si="11"/>
        <v>0.11388952265337379</v>
      </c>
      <c r="C144" s="29">
        <f t="shared" si="11"/>
        <v>0.12919350303562471</v>
      </c>
      <c r="D144" s="29">
        <f t="shared" si="11"/>
        <v>0.15122504309749171</v>
      </c>
      <c r="E144" s="29">
        <f t="shared" si="11"/>
        <v>0.18329343781918292</v>
      </c>
      <c r="F144" s="29">
        <f t="shared" si="11"/>
        <v>0.23084702898634518</v>
      </c>
      <c r="G144" s="29">
        <f t="shared" si="11"/>
        <v>0.30315857061558338</v>
      </c>
      <c r="H144" s="29">
        <f t="shared" si="11"/>
        <v>0.41657923307230194</v>
      </c>
      <c r="I144" s="29">
        <f t="shared" si="11"/>
        <v>0.6010652237265619</v>
      </c>
      <c r="J144" s="29">
        <f t="shared" si="11"/>
        <v>0.91380982326843951</v>
      </c>
      <c r="K144" s="43"/>
      <c r="M144" s="33" t="s">
        <v>11</v>
      </c>
      <c r="N144" t="s">
        <v>69</v>
      </c>
      <c r="P144">
        <v>0.37120439337786865</v>
      </c>
      <c r="Q144">
        <v>0.5215396638945281</v>
      </c>
      <c r="R144" s="58">
        <f t="shared" si="10"/>
        <v>723.67753739719058</v>
      </c>
      <c r="S144" s="55"/>
    </row>
    <row r="145" spans="1:19">
      <c r="A145" s="63">
        <v>0.45</v>
      </c>
      <c r="B145" s="29">
        <f t="shared" si="11"/>
        <v>0.10867358338792933</v>
      </c>
      <c r="C145" s="29">
        <f t="shared" si="11"/>
        <v>0.12327666846099257</v>
      </c>
      <c r="D145" s="29">
        <f t="shared" si="11"/>
        <v>0.14429920284604544</v>
      </c>
      <c r="E145" s="29">
        <f t="shared" si="11"/>
        <v>0.17489892164995516</v>
      </c>
      <c r="F145" s="29">
        <f t="shared" si="11"/>
        <v>0.22027464221407173</v>
      </c>
      <c r="G145" s="29">
        <f t="shared" si="11"/>
        <v>0.28927444277581327</v>
      </c>
      <c r="H145" s="29">
        <f t="shared" si="11"/>
        <v>0.39750063893714432</v>
      </c>
      <c r="I145" s="29">
        <f t="shared" si="11"/>
        <v>0.57353749660568909</v>
      </c>
      <c r="J145" s="29">
        <f t="shared" si="11"/>
        <v>0.87195894509028327</v>
      </c>
      <c r="K145" s="43"/>
      <c r="M145" s="33" t="s">
        <v>11</v>
      </c>
      <c r="N145" t="s">
        <v>70</v>
      </c>
      <c r="P145">
        <v>0.37064888270889407</v>
      </c>
      <c r="Q145">
        <v>0.51559049369673016</v>
      </c>
      <c r="R145" s="58">
        <f t="shared" si="10"/>
        <v>722.08221916451555</v>
      </c>
      <c r="S145" s="55"/>
    </row>
    <row r="146" spans="1:19">
      <c r="A146" s="63">
        <v>0.5</v>
      </c>
      <c r="B146" s="29">
        <f t="shared" si="11"/>
        <v>0.10249382767722584</v>
      </c>
      <c r="C146" s="29">
        <f t="shared" si="11"/>
        <v>0.11626650396500028</v>
      </c>
      <c r="D146" s="29">
        <f t="shared" si="11"/>
        <v>0.13609358566625104</v>
      </c>
      <c r="E146" s="29">
        <f t="shared" si="11"/>
        <v>0.16495324233979591</v>
      </c>
      <c r="F146" s="29">
        <f t="shared" si="11"/>
        <v>0.20774865902930467</v>
      </c>
      <c r="G146" s="29">
        <f t="shared" si="11"/>
        <v>0.27282476536595834</v>
      </c>
      <c r="H146" s="29">
        <f t="shared" si="11"/>
        <v>0.37489664662457511</v>
      </c>
      <c r="I146" s="29">
        <f t="shared" si="11"/>
        <v>0.5409231159120893</v>
      </c>
      <c r="J146" s="29">
        <f t="shared" si="11"/>
        <v>0.82237473978083375</v>
      </c>
      <c r="K146" s="43"/>
      <c r="M146" s="33" t="s">
        <v>11</v>
      </c>
      <c r="N146" t="s">
        <v>71</v>
      </c>
      <c r="P146">
        <v>0.38089109866509174</v>
      </c>
      <c r="Q146">
        <v>0.49477610015471413</v>
      </c>
      <c r="R146" s="58">
        <f t="shared" si="10"/>
        <v>717.51242939534654</v>
      </c>
      <c r="S146" s="55"/>
    </row>
    <row r="147" spans="1:19">
      <c r="A147" s="63">
        <v>0.55000000000000004</v>
      </c>
      <c r="B147" s="29">
        <f t="shared" si="11"/>
        <v>9.5420569315030637E-2</v>
      </c>
      <c r="C147" s="29">
        <f t="shared" si="11"/>
        <v>0.1082427718042355</v>
      </c>
      <c r="D147" s="29">
        <f t="shared" si="11"/>
        <v>0.12670155577849582</v>
      </c>
      <c r="E147" s="29">
        <f t="shared" si="11"/>
        <v>0.15356956268617294</v>
      </c>
      <c r="F147" s="29">
        <f t="shared" si="11"/>
        <v>0.19341160114966824</v>
      </c>
      <c r="G147" s="29">
        <f t="shared" si="11"/>
        <v>0.25399670423513665</v>
      </c>
      <c r="H147" s="29">
        <f t="shared" si="11"/>
        <v>0.34902444630977081</v>
      </c>
      <c r="I147" s="29">
        <f t="shared" si="11"/>
        <v>0.50359317088379929</v>
      </c>
      <c r="J147" s="29">
        <f t="shared" si="11"/>
        <v>0.76562138070704244</v>
      </c>
      <c r="K147" s="43"/>
      <c r="M147" s="33" t="s">
        <v>11</v>
      </c>
      <c r="N147" t="s">
        <v>81</v>
      </c>
      <c r="P147">
        <v>0.3706604048844187</v>
      </c>
      <c r="Q147">
        <v>0.51444752845783503</v>
      </c>
      <c r="R147" s="58">
        <f t="shared" si="10"/>
        <v>721.78424261637531</v>
      </c>
      <c r="S147" s="55"/>
    </row>
    <row r="148" spans="1:19">
      <c r="A148" s="63">
        <v>0.6</v>
      </c>
      <c r="B148" s="29">
        <f t="shared" si="11"/>
        <v>8.7577777038398294E-2</v>
      </c>
      <c r="C148" s="29">
        <f t="shared" si="11"/>
        <v>9.9346099097276319E-2</v>
      </c>
      <c r="D148" s="29">
        <f t="shared" si="11"/>
        <v>0.11628772163109923</v>
      </c>
      <c r="E148" s="29">
        <f t="shared" si="11"/>
        <v>0.14094739758270813</v>
      </c>
      <c r="F148" s="29">
        <f t="shared" si="11"/>
        <v>0.17751474554928173</v>
      </c>
      <c r="G148" s="29">
        <f t="shared" si="11"/>
        <v>0.23312024746522705</v>
      </c>
      <c r="H148" s="29">
        <f t="shared" si="11"/>
        <v>0.3203374844573752</v>
      </c>
      <c r="I148" s="29">
        <f t="shared" si="11"/>
        <v>0.46220192097275803</v>
      </c>
      <c r="J148" s="29">
        <f t="shared" si="11"/>
        <v>0.70269354979451026</v>
      </c>
      <c r="K148" s="43"/>
      <c r="M148" s="33" t="s">
        <v>11</v>
      </c>
      <c r="N148" t="s">
        <v>72</v>
      </c>
      <c r="P148">
        <v>0.36712712099593248</v>
      </c>
      <c r="Q148">
        <v>0.53280474032295211</v>
      </c>
      <c r="R148" s="58">
        <f t="shared" si="10"/>
        <v>726.14870112546305</v>
      </c>
      <c r="S148" s="55"/>
    </row>
    <row r="149" spans="1:19">
      <c r="A149" s="63">
        <v>0.65</v>
      </c>
      <c r="B149" s="29">
        <f t="shared" si="11"/>
        <v>7.9138991408664316E-2</v>
      </c>
      <c r="C149" s="29">
        <f t="shared" si="11"/>
        <v>8.9773346033851995E-2</v>
      </c>
      <c r="D149" s="29">
        <f t="shared" si="11"/>
        <v>0.10508251424401557</v>
      </c>
      <c r="E149" s="29">
        <f t="shared" si="11"/>
        <v>0.12736604266035315</v>
      </c>
      <c r="F149" s="29">
        <f t="shared" si="11"/>
        <v>0.16040984822869361</v>
      </c>
      <c r="G149" s="29">
        <f t="shared" si="11"/>
        <v>0.21065733665799055</v>
      </c>
      <c r="H149" s="29">
        <f t="shared" si="11"/>
        <v>0.28947052879899182</v>
      </c>
      <c r="I149" s="29">
        <f t="shared" si="11"/>
        <v>0.41766524670857552</v>
      </c>
      <c r="J149" s="29">
        <f t="shared" si="11"/>
        <v>0.63498367600412253</v>
      </c>
      <c r="K149" s="43"/>
      <c r="M149" s="33" t="s">
        <v>11</v>
      </c>
      <c r="N149" t="s">
        <v>73</v>
      </c>
      <c r="P149">
        <v>0.36803296107451461</v>
      </c>
      <c r="Q149">
        <v>0.53937603686275737</v>
      </c>
      <c r="R149" s="58">
        <f t="shared" si="10"/>
        <v>727.86198781665246</v>
      </c>
      <c r="S149" s="55"/>
    </row>
    <row r="150" spans="1:19">
      <c r="A150" s="63">
        <v>0.7</v>
      </c>
      <c r="B150" s="29">
        <f t="shared" si="11"/>
        <v>7.0318377427278783E-2</v>
      </c>
      <c r="C150" s="29">
        <f t="shared" si="11"/>
        <v>7.9767456179975674E-2</v>
      </c>
      <c r="D150" s="29">
        <f t="shared" si="11"/>
        <v>9.337030667298972E-2</v>
      </c>
      <c r="E150" s="29">
        <f t="shared" si="11"/>
        <v>0.11317017439558953</v>
      </c>
      <c r="F150" s="29">
        <f t="shared" si="11"/>
        <v>0.14253100841973645</v>
      </c>
      <c r="G150" s="29">
        <f t="shared" si="11"/>
        <v>0.18717805020345685</v>
      </c>
      <c r="H150" s="29">
        <f t="shared" si="11"/>
        <v>0.25720694105198005</v>
      </c>
      <c r="I150" s="29">
        <f t="shared" si="11"/>
        <v>0.3711134288362396</v>
      </c>
      <c r="J150" s="29">
        <f t="shared" si="11"/>
        <v>0.56421014464091712</v>
      </c>
      <c r="K150" s="43">
        <f t="shared" ref="K150:K156" si="12">EXP($F$4+$F$5*K$40^3+$F$6*$A150^3)</f>
        <v>0.90698345090834853</v>
      </c>
      <c r="M150" s="33" t="s">
        <v>11</v>
      </c>
      <c r="N150" t="s">
        <v>74</v>
      </c>
      <c r="P150">
        <v>0.36975894821411526</v>
      </c>
      <c r="Q150">
        <v>0.52841975654852169</v>
      </c>
      <c r="R150" s="58">
        <f t="shared" si="10"/>
        <v>725.29363947416175</v>
      </c>
      <c r="S150" s="55"/>
    </row>
    <row r="151" spans="1:19">
      <c r="A151" s="63">
        <v>0.75</v>
      </c>
      <c r="B151" s="29">
        <f t="shared" ref="B151:J156" si="13">EXP($F$4+$F$5*B$40^3+$F$6*$A151^3)</f>
        <v>6.1357260915341265E-2</v>
      </c>
      <c r="C151" s="29">
        <f t="shared" si="13"/>
        <v>6.9602183674521992E-2</v>
      </c>
      <c r="D151" s="29">
        <f t="shared" si="13"/>
        <v>8.1471536714634363E-2</v>
      </c>
      <c r="E151" s="29">
        <f t="shared" si="13"/>
        <v>9.8748181802203114E-2</v>
      </c>
      <c r="F151" s="29">
        <f t="shared" si="13"/>
        <v>0.12436737865831189</v>
      </c>
      <c r="G151" s="29">
        <f t="shared" si="13"/>
        <v>0.1633247649355323</v>
      </c>
      <c r="H151" s="29">
        <f t="shared" si="13"/>
        <v>0.22442943038160859</v>
      </c>
      <c r="I151" s="29">
        <f t="shared" si="13"/>
        <v>0.32382009249062493</v>
      </c>
      <c r="J151" s="29">
        <f t="shared" si="13"/>
        <v>0.49230926995743768</v>
      </c>
      <c r="K151" s="43">
        <f t="shared" si="12"/>
        <v>0.79140080131729118</v>
      </c>
      <c r="M151" s="33" t="s">
        <v>11</v>
      </c>
      <c r="N151" t="s">
        <v>75</v>
      </c>
      <c r="P151">
        <v>0.37019107525399619</v>
      </c>
      <c r="Q151">
        <v>0.51666589346684533</v>
      </c>
      <c r="R151" s="58">
        <f t="shared" si="10"/>
        <v>722.31894858377791</v>
      </c>
      <c r="S151" s="55"/>
    </row>
    <row r="152" spans="1:19">
      <c r="A152" s="63">
        <v>0.8</v>
      </c>
      <c r="B152" s="29">
        <f t="shared" si="13"/>
        <v>5.2507209237626001E-2</v>
      </c>
      <c r="C152" s="29">
        <f t="shared" si="13"/>
        <v>5.9562900414285504E-2</v>
      </c>
      <c r="D152" s="29">
        <f t="shared" si="13"/>
        <v>6.972024111520661E-2</v>
      </c>
      <c r="E152" s="29">
        <f t="shared" si="13"/>
        <v>8.4504936602002034E-2</v>
      </c>
      <c r="F152" s="29">
        <f t="shared" si="13"/>
        <v>0.10642887045686701</v>
      </c>
      <c r="G152" s="29">
        <f t="shared" si="13"/>
        <v>0.13976711929804989</v>
      </c>
      <c r="H152" s="29">
        <f t="shared" si="13"/>
        <v>0.19205816694437747</v>
      </c>
      <c r="I152" s="29">
        <f t="shared" si="13"/>
        <v>0.27711291374647046</v>
      </c>
      <c r="J152" s="29">
        <f t="shared" si="13"/>
        <v>0.42129954078205634</v>
      </c>
      <c r="K152" s="43">
        <f t="shared" si="12"/>
        <v>0.67725069283857187</v>
      </c>
      <c r="M152" s="33" t="s">
        <v>11</v>
      </c>
      <c r="N152" t="s">
        <v>82</v>
      </c>
      <c r="P152">
        <v>0.35918391454625953</v>
      </c>
      <c r="Q152">
        <v>0.47649172984692278</v>
      </c>
      <c r="R152" s="58">
        <f t="shared" si="10"/>
        <v>710.19733490006183</v>
      </c>
      <c r="S152" s="55"/>
    </row>
    <row r="153" spans="1:19">
      <c r="A153" s="63">
        <v>0.85</v>
      </c>
      <c r="B153" s="29">
        <f t="shared" si="13"/>
        <v>4.4011362599702009E-2</v>
      </c>
      <c r="C153" s="29">
        <f t="shared" si="13"/>
        <v>4.9925418731730398E-2</v>
      </c>
      <c r="D153" s="29">
        <f t="shared" si="13"/>
        <v>5.8439266851401703E-2</v>
      </c>
      <c r="E153" s="29">
        <f t="shared" si="13"/>
        <v>7.0831747873403003E-2</v>
      </c>
      <c r="F153" s="29">
        <f t="shared" si="13"/>
        <v>8.920831399657278E-2</v>
      </c>
      <c r="G153" s="29">
        <f t="shared" si="13"/>
        <v>0.1171523197720116</v>
      </c>
      <c r="H153" s="29">
        <f t="shared" si="13"/>
        <v>0.16098249646766546</v>
      </c>
      <c r="I153" s="29">
        <f t="shared" si="13"/>
        <v>0.23227509336406088</v>
      </c>
      <c r="J153" s="29">
        <f t="shared" si="13"/>
        <v>0.35313182935573134</v>
      </c>
      <c r="K153" s="43">
        <f t="shared" si="12"/>
        <v>0.56766920668978682</v>
      </c>
      <c r="M153" s="33" t="s">
        <v>11</v>
      </c>
      <c r="N153" t="s">
        <v>83</v>
      </c>
      <c r="P153">
        <v>0.35723557463581063</v>
      </c>
      <c r="Q153">
        <v>0.49369009243343664</v>
      </c>
      <c r="R153" s="58">
        <f t="shared" si="10"/>
        <v>714.92321860486641</v>
      </c>
      <c r="S153" s="55"/>
    </row>
    <row r="154" spans="1:19">
      <c r="A154" s="63">
        <v>0.9</v>
      </c>
      <c r="B154" s="29">
        <f t="shared" si="13"/>
        <v>3.6086158796649129E-2</v>
      </c>
      <c r="C154" s="29">
        <f t="shared" si="13"/>
        <v>4.0935260394655955E-2</v>
      </c>
      <c r="D154" s="29">
        <f t="shared" si="13"/>
        <v>4.7916004844933247E-2</v>
      </c>
      <c r="E154" s="29">
        <f t="shared" si="13"/>
        <v>5.8076949919772337E-2</v>
      </c>
      <c r="F154" s="29">
        <f t="shared" si="13"/>
        <v>7.3144415321589246E-2</v>
      </c>
      <c r="G154" s="29">
        <f t="shared" si="13"/>
        <v>9.6056494617988764E-2</v>
      </c>
      <c r="H154" s="29">
        <f t="shared" si="13"/>
        <v>0.13199409397637046</v>
      </c>
      <c r="I154" s="29">
        <f t="shared" si="13"/>
        <v>0.19044890702154166</v>
      </c>
      <c r="J154" s="29">
        <f t="shared" si="13"/>
        <v>0.2895427570871984</v>
      </c>
      <c r="K154" s="43">
        <f t="shared" si="12"/>
        <v>0.46544800993537483</v>
      </c>
      <c r="M154" s="33" t="s">
        <v>11</v>
      </c>
      <c r="N154" t="s">
        <v>84</v>
      </c>
      <c r="P154">
        <v>0.35929271829876108</v>
      </c>
      <c r="Q154">
        <v>0.48234368696752539</v>
      </c>
      <c r="R154" s="58">
        <f t="shared" si="10"/>
        <v>711.90329667534957</v>
      </c>
      <c r="S154" s="55"/>
    </row>
    <row r="155" spans="1:19">
      <c r="A155" s="63">
        <v>0.95</v>
      </c>
      <c r="B155" s="29">
        <f t="shared" si="13"/>
        <v>2.8905701704785448E-2</v>
      </c>
      <c r="C155" s="29">
        <f t="shared" si="13"/>
        <v>3.2789924603599474E-2</v>
      </c>
      <c r="D155" s="29">
        <f t="shared" si="13"/>
        <v>3.8381634097927504E-2</v>
      </c>
      <c r="E155" s="29">
        <f t="shared" si="13"/>
        <v>4.652074496941435E-2</v>
      </c>
      <c r="F155" s="29">
        <f t="shared" si="13"/>
        <v>5.859007223714606E-2</v>
      </c>
      <c r="G155" s="29">
        <f t="shared" si="13"/>
        <v>7.6943084906358553E-2</v>
      </c>
      <c r="H155" s="29">
        <f t="shared" si="13"/>
        <v>0.10572978766664047</v>
      </c>
      <c r="I155" s="29">
        <f t="shared" si="13"/>
        <v>0.15255320820896812</v>
      </c>
      <c r="J155" s="29">
        <f t="shared" si="13"/>
        <v>0.23192927278036785</v>
      </c>
      <c r="K155" s="43">
        <f t="shared" si="12"/>
        <v>0.37283273650969107</v>
      </c>
      <c r="M155" s="33" t="s">
        <v>11</v>
      </c>
      <c r="N155" t="s">
        <v>85</v>
      </c>
      <c r="P155">
        <v>0.35847416410464827</v>
      </c>
      <c r="Q155">
        <v>0.50077750656997866</v>
      </c>
      <c r="R155" s="58">
        <f t="shared" si="10"/>
        <v>716.98911485413669</v>
      </c>
      <c r="S155" s="55"/>
    </row>
    <row r="156" spans="1:19">
      <c r="A156" s="64">
        <v>1</v>
      </c>
      <c r="B156" s="44">
        <f t="shared" si="13"/>
        <v>2.2590739800778883E-2</v>
      </c>
      <c r="C156" s="44">
        <f t="shared" si="13"/>
        <v>2.5626385492120391E-2</v>
      </c>
      <c r="D156" s="44">
        <f t="shared" si="13"/>
        <v>2.9996487125286988E-2</v>
      </c>
      <c r="E156" s="44">
        <f t="shared" si="13"/>
        <v>3.6357465239062026E-2</v>
      </c>
      <c r="F156" s="44">
        <f t="shared" si="13"/>
        <v>4.5790034448431313E-2</v>
      </c>
      <c r="G156" s="44">
        <f t="shared" si="13"/>
        <v>6.0133506819556558E-2</v>
      </c>
      <c r="H156" s="44">
        <f t="shared" si="13"/>
        <v>8.2631245100451847E-2</v>
      </c>
      <c r="I156" s="44">
        <f t="shared" si="13"/>
        <v>0.1192252610789344</v>
      </c>
      <c r="J156" s="44">
        <f t="shared" si="13"/>
        <v>0.18126022011421186</v>
      </c>
      <c r="K156" s="45">
        <f t="shared" si="12"/>
        <v>0.29138082948902766</v>
      </c>
      <c r="O156" s="1" t="s">
        <v>35</v>
      </c>
      <c r="P156" s="75">
        <f>AVERAGE(P110:P155)</f>
        <v>0.36931240710155755</v>
      </c>
      <c r="Q156" s="75">
        <f t="shared" ref="Q156:R156" si="14">AVERAGE(Q110:Q155)</f>
        <v>0.5006055697460513</v>
      </c>
      <c r="R156" s="75">
        <f t="shared" si="14"/>
        <v>717.51431036499412</v>
      </c>
      <c r="S156" s="55"/>
    </row>
    <row r="157" spans="1:19" ht="16" thickBot="1">
      <c r="A157" s="70" t="s">
        <v>33</v>
      </c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7"/>
      <c r="N157" s="66"/>
      <c r="O157" s="71"/>
      <c r="P157" s="72"/>
      <c r="Q157" s="72"/>
      <c r="R157" s="72"/>
      <c r="S157" s="69"/>
    </row>
  </sheetData>
  <mergeCells count="3">
    <mergeCell ref="I2:K2"/>
    <mergeCell ref="I59:K59"/>
    <mergeCell ref="I109:K109"/>
  </mergeCells>
  <phoneticPr fontId="35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B4D28DC30974F8DF13AF3195573DD" ma:contentTypeVersion="12" ma:contentTypeDescription="Create a new document." ma:contentTypeScope="" ma:versionID="6d83f628e6517bd0d87908e4092863fb">
  <xsd:schema xmlns:xsd="http://www.w3.org/2001/XMLSchema" xmlns:xs="http://www.w3.org/2001/XMLSchema" xmlns:p="http://schemas.microsoft.com/office/2006/metadata/properties" xmlns:ns2="f0cced3b-310d-45b8-97bf-d36cbbb5d34b" xmlns:ns3="991330b7-a67c-4846-8b6a-4c888ec2572d" targetNamespace="http://schemas.microsoft.com/office/2006/metadata/properties" ma:root="true" ma:fieldsID="6e893f99cde0539b6daa6171df6339d0" ns2:_="" ns3:_="">
    <xsd:import namespace="f0cced3b-310d-45b8-97bf-d36cbbb5d34b"/>
    <xsd:import namespace="991330b7-a67c-4846-8b6a-4c888ec257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ced3b-310d-45b8-97bf-d36cbbb5d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30b7-a67c-4846-8b6a-4c888ec257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47F5C4-DAFD-4252-BA15-11F0F4EE9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cced3b-310d-45b8-97bf-d36cbbb5d34b"/>
    <ds:schemaRef ds:uri="991330b7-a67c-4846-8b6a-4c888ec257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761B6A-AC5A-4CA5-BB01-1F5841B044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F11AF8-AA70-4C23-B05E-368227B00B5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G1</vt:lpstr>
      <vt:lpstr>Table G2</vt:lpstr>
      <vt:lpstr>'Table G1'!Print_Titles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Microsoft Office User</cp:lastModifiedBy>
  <cp:lastPrinted>2021-03-22T16:18:56Z</cp:lastPrinted>
  <dcterms:created xsi:type="dcterms:W3CDTF">2018-03-01T15:24:08Z</dcterms:created>
  <dcterms:modified xsi:type="dcterms:W3CDTF">2023-07-09T11:38:57Z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0x0101002AAB4D28DC30974F8DF13AF3195573DD</vt:lpwstr>
  </property>
</Properties>
</file>