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_mckenzie/Desktop/Phd thesis /latest draft/appendicies/"/>
    </mc:Choice>
  </mc:AlternateContent>
  <xr:revisionPtr revIDLastSave="0" documentId="13_ncr:1_{1FC94368-A5D0-434A-AFD1-90358D18F8C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Table D1" sheetId="2" r:id="rId1"/>
  </sheets>
  <externalReferences>
    <externalReference r:id="rId2"/>
  </externalReferences>
  <definedNames>
    <definedName name="F3ToF2ox">[1]MW!$L$5</definedName>
    <definedName name="mwAl2O3">[1]MW!$H$7</definedName>
    <definedName name="mwCaO">[1]MW!$H$12</definedName>
    <definedName name="mwCr2O3">[1]MW!$H$18</definedName>
    <definedName name="mwFe2O3">[1]MW!$H$8</definedName>
    <definedName name="mwFeO">[1]MW!$H$9</definedName>
    <definedName name="mwK2O">[1]MW!$H$14</definedName>
    <definedName name="mwMgO">[1]MW!$H$10</definedName>
    <definedName name="mwMnO">[1]MW!$H$11</definedName>
    <definedName name="mwNa2O">[1]MW!$H$13</definedName>
    <definedName name="mwP2O5">[1]MW!$H$15</definedName>
    <definedName name="mwSiO2">[1]MW!$H$5</definedName>
    <definedName name="mwTiO2">[1]MW!$H$6</definedName>
    <definedName name="_xlnm.Print_Titles" localSheetId="0">'Table D1'!$A:$B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" i="2" l="1"/>
  <c r="V20" i="2" l="1"/>
  <c r="W20" i="2"/>
  <c r="X20" i="2"/>
  <c r="Y20" i="2"/>
  <c r="Z20" i="2"/>
  <c r="AA20" i="2"/>
  <c r="V14" i="2" l="1"/>
  <c r="W14" i="2"/>
  <c r="X14" i="2"/>
  <c r="Y14" i="2"/>
  <c r="Z14" i="2"/>
  <c r="AA14" i="2"/>
  <c r="U14" i="2"/>
  <c r="AA19" i="2" l="1"/>
  <c r="R5" i="2" l="1"/>
  <c r="R6" i="2"/>
  <c r="R7" i="2"/>
  <c r="R8" i="2"/>
  <c r="R9" i="2"/>
  <c r="R10" i="2"/>
  <c r="R11" i="2"/>
  <c r="R12" i="2"/>
  <c r="R13" i="2"/>
  <c r="R14" i="2"/>
  <c r="R4" i="2"/>
  <c r="AA5" i="2"/>
  <c r="AA6" i="2"/>
  <c r="AA7" i="2"/>
  <c r="AA9" i="2"/>
  <c r="AA10" i="2"/>
  <c r="AA11" i="2"/>
  <c r="AA12" i="2"/>
  <c r="AA13" i="2"/>
  <c r="AA15" i="2"/>
  <c r="AA16" i="2"/>
  <c r="AA4" i="2"/>
  <c r="I5" i="2"/>
  <c r="I6" i="2"/>
  <c r="I7" i="2"/>
  <c r="I8" i="2"/>
  <c r="I9" i="2"/>
  <c r="I10" i="2"/>
  <c r="I11" i="2"/>
  <c r="I12" i="2"/>
  <c r="I13" i="2"/>
  <c r="I14" i="2"/>
  <c r="I4" i="2"/>
  <c r="I16" i="2" l="1"/>
  <c r="I17" i="2"/>
  <c r="I18" i="2"/>
  <c r="I19" i="2"/>
  <c r="I20" i="2"/>
  <c r="I21" i="2"/>
  <c r="I22" i="2"/>
  <c r="I23" i="2"/>
  <c r="I24" i="2"/>
</calcChain>
</file>

<file path=xl/sharedStrings.xml><?xml version="1.0" encoding="utf-8"?>
<sst xmlns="http://schemas.openxmlformats.org/spreadsheetml/2006/main" count="78" uniqueCount="53">
  <si>
    <t>MnO</t>
  </si>
  <si>
    <t>MgO</t>
  </si>
  <si>
    <t>CaO</t>
  </si>
  <si>
    <t>LOI</t>
  </si>
  <si>
    <t>Si</t>
  </si>
  <si>
    <t>Ti</t>
  </si>
  <si>
    <t>Al</t>
  </si>
  <si>
    <t>Mn</t>
  </si>
  <si>
    <t>Mg</t>
  </si>
  <si>
    <t>Ca</t>
  </si>
  <si>
    <t>Na</t>
  </si>
  <si>
    <t>K</t>
  </si>
  <si>
    <t>P</t>
  </si>
  <si>
    <t>A'</t>
  </si>
  <si>
    <t>Ca# = Ca/(Ca+Na)</t>
  </si>
  <si>
    <t>LOI = loss on ignition</t>
  </si>
  <si>
    <r>
      <t>Mg/(Mg+Fe)</t>
    </r>
    <r>
      <rPr>
        <b/>
        <vertAlign val="superscript"/>
        <sz val="11"/>
        <rFont val="Calibri"/>
        <family val="2"/>
        <scheme val="minor"/>
      </rPr>
      <t>1</t>
    </r>
  </si>
  <si>
    <t>Average</t>
  </si>
  <si>
    <t>18WM06</t>
  </si>
  <si>
    <t>18WM10a</t>
  </si>
  <si>
    <t>19WM223</t>
  </si>
  <si>
    <t>19WM230a</t>
  </si>
  <si>
    <t>19WM245b</t>
  </si>
  <si>
    <t>19WM240d</t>
  </si>
  <si>
    <t>SiO2</t>
  </si>
  <si>
    <t>Al2O3</t>
  </si>
  <si>
    <t>Na2O</t>
  </si>
  <si>
    <t>K2O</t>
  </si>
  <si>
    <t>TiO2</t>
  </si>
  <si>
    <t>P2O5</t>
  </si>
  <si>
    <t>Cr2O3</t>
  </si>
  <si>
    <t>Major components (Wt %)</t>
  </si>
  <si>
    <t>Trace elements (PPM)</t>
  </si>
  <si>
    <t>Ba</t>
  </si>
  <si>
    <t>Ni</t>
  </si>
  <si>
    <t>Sr</t>
  </si>
  <si>
    <t>Zr</t>
  </si>
  <si>
    <t>Y</t>
  </si>
  <si>
    <t>Nb</t>
  </si>
  <si>
    <t>Sc</t>
  </si>
  <si>
    <t>Sum</t>
  </si>
  <si>
    <t>Mol. Oxide</t>
  </si>
  <si>
    <t>Cr</t>
  </si>
  <si>
    <t>Fe3</t>
  </si>
  <si>
    <t>Fe2</t>
  </si>
  <si>
    <t>Fet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</si>
  <si>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Fe2O3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</si>
  <si>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we assume all Fe is Fe</t>
    </r>
    <r>
      <rPr>
        <vertAlign val="superscript"/>
        <sz val="11"/>
        <rFont val="Calibri"/>
        <family val="2"/>
        <scheme val="minor"/>
      </rPr>
      <t>2+</t>
    </r>
  </si>
  <si>
    <t>Ca/(Ca+Na)</t>
  </si>
  <si>
    <t>A' in molar AFM diagram projected from H2O, quartz, muscovite and plagioclase = (Al-3K-Na-2Ca)/2</t>
  </si>
  <si>
    <t>Mol. Ele (x100)</t>
  </si>
  <si>
    <t xml:space="preserve"> </t>
  </si>
  <si>
    <t>Table D1. Whole rock compositions (XRF)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</si>
</sst>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_)"/>
    <numFmt numFmtId="165" formatCode="0.00_)"/>
    <numFmt numFmtId="166" formatCode="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1" fillId="0" borderId="0"/>
    <xf numFmtId="164" fontId="12" fillId="0" borderId="0"/>
    <xf numFmtId="0" fontId="13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5" fontId="12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8" borderId="8" applyNumberFormat="0" applyFont="0" applyAlignment="0" applyProtection="0"/>
    <xf numFmtId="164" fontId="29" fillId="0" borderId="0"/>
    <xf numFmtId="0" fontId="3" fillId="0" borderId="0"/>
    <xf numFmtId="0" fontId="30" fillId="0" borderId="0"/>
    <xf numFmtId="0" fontId="3" fillId="0" borderId="0"/>
    <xf numFmtId="0" fontId="3" fillId="0" borderId="0"/>
    <xf numFmtId="164" fontId="12" fillId="0" borderId="0"/>
    <xf numFmtId="0" fontId="30" fillId="0" borderId="0"/>
    <xf numFmtId="0" fontId="3" fillId="0" borderId="0"/>
    <xf numFmtId="164" fontId="12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2" fontId="3" fillId="0" borderId="0" xfId="7" applyNumberFormat="1" applyAlignment="1">
      <alignment horizontal="center"/>
    </xf>
    <xf numFmtId="2" fontId="6" fillId="0" borderId="0" xfId="7" applyNumberFormat="1" applyFont="1" applyAlignment="1">
      <alignment horizontal="right"/>
    </xf>
    <xf numFmtId="2" fontId="7" fillId="0" borderId="0" xfId="7" applyNumberFormat="1" applyFont="1" applyAlignment="1">
      <alignment horizontal="right"/>
    </xf>
    <xf numFmtId="2" fontId="6" fillId="0" borderId="0" xfId="11" applyNumberFormat="1" applyFont="1" applyAlignment="1">
      <alignment horizontal="center"/>
    </xf>
    <xf numFmtId="2" fontId="0" fillId="0" borderId="0" xfId="0" applyNumberFormat="1"/>
    <xf numFmtId="2" fontId="6" fillId="0" borderId="0" xfId="7" applyNumberFormat="1" applyFont="1" applyAlignment="1">
      <alignment horizontal="center"/>
    </xf>
    <xf numFmtId="2" fontId="6" fillId="0" borderId="0" xfId="12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31" fillId="0" borderId="0" xfId="12" applyNumberFormat="1" applyFont="1" applyAlignment="1">
      <alignment horizontal="center"/>
    </xf>
    <xf numFmtId="2" fontId="6" fillId="0" borderId="0" xfId="66" applyNumberFormat="1" applyFont="1"/>
    <xf numFmtId="2" fontId="6" fillId="0" borderId="0" xfId="66" applyNumberFormat="1" applyFont="1" applyAlignment="1">
      <alignment horizontal="right"/>
    </xf>
    <xf numFmtId="2" fontId="7" fillId="0" borderId="0" xfId="66" applyNumberFormat="1" applyFont="1" applyAlignment="1">
      <alignment horizontal="right"/>
    </xf>
    <xf numFmtId="2" fontId="2" fillId="0" borderId="0" xfId="0" applyNumberFormat="1" applyFont="1"/>
    <xf numFmtId="2" fontId="7" fillId="0" borderId="0" xfId="7" applyNumberFormat="1" applyFont="1" applyAlignment="1">
      <alignment horizontal="left"/>
    </xf>
    <xf numFmtId="2" fontId="3" fillId="0" borderId="0" xfId="7" applyNumberFormat="1"/>
    <xf numFmtId="2" fontId="4" fillId="0" borderId="0" xfId="7" applyNumberFormat="1" applyFont="1" applyAlignment="1">
      <alignment horizontal="center"/>
    </xf>
    <xf numFmtId="2" fontId="6" fillId="0" borderId="0" xfId="7" applyNumberFormat="1" applyFont="1" applyAlignment="1">
      <alignment horizontal="left"/>
    </xf>
    <xf numFmtId="2" fontId="7" fillId="0" borderId="0" xfId="7" applyNumberFormat="1" applyFont="1"/>
    <xf numFmtId="2" fontId="4" fillId="0" borderId="0" xfId="7" applyNumberFormat="1" applyFont="1"/>
    <xf numFmtId="2" fontId="1" fillId="0" borderId="0" xfId="0" applyNumberFormat="1" applyFont="1"/>
    <xf numFmtId="2" fontId="6" fillId="0" borderId="0" xfId="7" applyNumberFormat="1" applyFont="1"/>
    <xf numFmtId="2" fontId="32" fillId="0" borderId="0" xfId="12" applyNumberFormat="1" applyFont="1" applyAlignment="1">
      <alignment horizontal="center"/>
    </xf>
    <xf numFmtId="2" fontId="33" fillId="0" borderId="0" xfId="12" applyNumberFormat="1" applyFont="1" applyAlignment="1">
      <alignment horizontal="center"/>
    </xf>
    <xf numFmtId="2" fontId="3" fillId="0" borderId="0" xfId="12" applyNumberFormat="1" applyFont="1" applyAlignment="1">
      <alignment horizontal="center"/>
    </xf>
    <xf numFmtId="2" fontId="7" fillId="0" borderId="0" xfId="7" applyNumberFormat="1" applyFont="1" applyAlignment="1">
      <alignment horizontal="center"/>
    </xf>
    <xf numFmtId="2" fontId="4" fillId="0" borderId="0" xfId="7" applyNumberFormat="1" applyFont="1" applyAlignment="1">
      <alignment horizontal="left"/>
    </xf>
    <xf numFmtId="2" fontId="33" fillId="0" borderId="0" xfId="7" applyNumberFormat="1" applyFont="1"/>
    <xf numFmtId="2" fontId="4" fillId="0" borderId="0" xfId="12" applyNumberFormat="1" applyFont="1" applyAlignment="1">
      <alignment horizontal="center"/>
    </xf>
    <xf numFmtId="2" fontId="3" fillId="0" borderId="0" xfId="12" applyNumberFormat="1" applyFont="1" applyAlignment="1">
      <alignment horizontal="left"/>
    </xf>
    <xf numFmtId="2" fontId="2" fillId="0" borderId="0" xfId="7" applyNumberFormat="1" applyFont="1" applyAlignment="1">
      <alignment horizontal="right"/>
    </xf>
    <xf numFmtId="166" fontId="0" fillId="0" borderId="0" xfId="0" applyNumberFormat="1"/>
  </cellXfs>
  <cellStyles count="73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 2" xfId="2" xr:uid="{00000000-0005-0000-0000-00001B000000}"/>
    <cellStyle name="Comma 3" xfId="3" xr:uid="{00000000-0005-0000-0000-00001C000000}"/>
    <cellStyle name="Comma 3 2" xfId="70" xr:uid="{00000000-0005-0000-0000-00001D000000}"/>
    <cellStyle name="Explanatory Text" xfId="33" builtinId="53" customBuilti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13" xr:uid="{00000000-0005-0000-0000-000028000000}"/>
    <cellStyle name="Normal 11" xfId="18" xr:uid="{00000000-0005-0000-0000-000029000000}"/>
    <cellStyle name="Normal 12" xfId="60" xr:uid="{00000000-0005-0000-0000-00002A000000}"/>
    <cellStyle name="Normal 12 2" xfId="68" xr:uid="{00000000-0005-0000-0000-00002B000000}"/>
    <cellStyle name="Normal 12_2 Whole rock" xfId="65" xr:uid="{00000000-0005-0000-0000-00002C000000}"/>
    <cellStyle name="Normal 13" xfId="62" xr:uid="{00000000-0005-0000-0000-00002D000000}"/>
    <cellStyle name="Normal 13 2" xfId="69" xr:uid="{00000000-0005-0000-0000-00002E000000}"/>
    <cellStyle name="Normal 13_2 Whole rock" xfId="64" xr:uid="{00000000-0005-0000-0000-00002F000000}"/>
    <cellStyle name="Normal 14" xfId="67" xr:uid="{00000000-0005-0000-0000-000030000000}"/>
    <cellStyle name="Normal 2" xfId="4" xr:uid="{00000000-0005-0000-0000-000031000000}"/>
    <cellStyle name="Normal 2 2" xfId="15" xr:uid="{00000000-0005-0000-0000-000032000000}"/>
    <cellStyle name="Normal 2 3" xfId="14" xr:uid="{00000000-0005-0000-0000-000033000000}"/>
    <cellStyle name="Normal 3" xfId="5" xr:uid="{00000000-0005-0000-0000-000034000000}"/>
    <cellStyle name="Normal 4" xfId="6" xr:uid="{00000000-0005-0000-0000-000035000000}"/>
    <cellStyle name="Normal 4 2" xfId="71" xr:uid="{00000000-0005-0000-0000-000036000000}"/>
    <cellStyle name="Normal 5" xfId="7" xr:uid="{00000000-0005-0000-0000-000037000000}"/>
    <cellStyle name="Normal 6" xfId="8" xr:uid="{00000000-0005-0000-0000-000038000000}"/>
    <cellStyle name="Normal 7" xfId="1" xr:uid="{00000000-0005-0000-0000-000039000000}"/>
    <cellStyle name="Normal 8" xfId="12" xr:uid="{00000000-0005-0000-0000-00003A000000}"/>
    <cellStyle name="Normal 8 2" xfId="61" xr:uid="{00000000-0005-0000-0000-00003B000000}"/>
    <cellStyle name="Normal 8_2 Whole rock" xfId="63" xr:uid="{00000000-0005-0000-0000-00003C000000}"/>
    <cellStyle name="Normal 9" xfId="16" xr:uid="{00000000-0005-0000-0000-00003D000000}"/>
    <cellStyle name="Normal_2 Whole rock" xfId="66" xr:uid="{00000000-0005-0000-0000-00003E000000}"/>
    <cellStyle name="Normal_demo1009" xfId="11" xr:uid="{00000000-0005-0000-0000-00003F000000}"/>
    <cellStyle name="Note 2" xfId="59" xr:uid="{00000000-0005-0000-0000-000040000000}"/>
    <cellStyle name="Output" xfId="28" builtinId="21" customBuiltin="1"/>
    <cellStyle name="Percent 2" xfId="9" xr:uid="{00000000-0005-0000-0000-000042000000}"/>
    <cellStyle name="Percent 2 2" xfId="17" xr:uid="{00000000-0005-0000-0000-000043000000}"/>
    <cellStyle name="Percent 3" xfId="10" xr:uid="{00000000-0005-0000-0000-000044000000}"/>
    <cellStyle name="Percent 3 2" xfId="72" xr:uid="{00000000-0005-0000-0000-000045000000}"/>
    <cellStyle name="Title" xfId="19" builtinId="15" customBuiltin="1"/>
    <cellStyle name="Total" xfId="34" builtinId="25" customBuiltin="1"/>
    <cellStyle name="Warning Text" xfId="32" builtinId="11" customBuiltin="1"/>
  </cellStyles>
  <dxfs count="0"/>
  <tableStyles count="0" defaultTableStyle="TableStyleMedium2" defaultPivotStyle="PivotStyleLight16"/>
  <colors>
    <mruColors>
      <color rgb="FFFFCCCC"/>
      <color rgb="FFFF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#Mg</a:t>
            </a:r>
            <a:r>
              <a:rPr lang="en-US" baseline="0"/>
              <a:t> &amp; #Ca v. sample</a:t>
            </a:r>
            <a:endParaRPr lang="en-US"/>
          </a:p>
        </c:rich>
      </c:tx>
      <c:layout>
        <c:manualLayout>
          <c:xMode val="edge"/>
          <c:yMode val="edge"/>
          <c:x val="0.29845396625549514"/>
          <c:y val="5.1684213524985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916169853286484E-2"/>
          <c:y val="0.17426977087651913"/>
          <c:w val="0.88339862085689269"/>
          <c:h val="0.79342704072175874"/>
        </c:manualLayout>
      </c:layout>
      <c:scatterChart>
        <c:scatterStyle val="lineMarker"/>
        <c:varyColors val="0"/>
        <c:ser>
          <c:idx val="0"/>
          <c:order val="0"/>
          <c:tx>
            <c:v>#Mg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'Table D1'!$U$3:$Z$3</c:f>
              <c:strCache>
                <c:ptCount val="6"/>
                <c:pt idx="0">
                  <c:v>18WM06</c:v>
                </c:pt>
                <c:pt idx="1">
                  <c:v>18WM10a</c:v>
                </c:pt>
                <c:pt idx="2">
                  <c:v>19WM223</c:v>
                </c:pt>
                <c:pt idx="3">
                  <c:v>19WM230a</c:v>
                </c:pt>
                <c:pt idx="4">
                  <c:v>19WM240d</c:v>
                </c:pt>
                <c:pt idx="5">
                  <c:v>19WM245b</c:v>
                </c:pt>
              </c:strCache>
            </c:strRef>
          </c:xVal>
          <c:yVal>
            <c:numRef>
              <c:f>'Table D1'!$U$19:$AA$19</c:f>
              <c:numCache>
                <c:formatCode>0.00</c:formatCode>
                <c:ptCount val="7"/>
                <c:pt idx="0">
                  <c:v>0.39203584714237399</c:v>
                </c:pt>
                <c:pt idx="1">
                  <c:v>0.37298202863234847</c:v>
                </c:pt>
                <c:pt idx="2">
                  <c:v>0.36915547224825573</c:v>
                </c:pt>
                <c:pt idx="3">
                  <c:v>0.36313236313236308</c:v>
                </c:pt>
                <c:pt idx="4">
                  <c:v>0.36233480176211452</c:v>
                </c:pt>
                <c:pt idx="5">
                  <c:v>0.38509950671882975</c:v>
                </c:pt>
                <c:pt idx="6">
                  <c:v>0.3747810071425362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0F-AD46-AB63-41A75A650F3C}"/>
            </c:ext>
          </c:extLst>
        </c:ser>
        <c:ser>
          <c:idx val="1"/>
          <c:order val="1"/>
          <c:tx>
            <c:v>#Ca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'Table D1'!$U$3:$Z$3</c:f>
              <c:strCache>
                <c:ptCount val="6"/>
                <c:pt idx="0">
                  <c:v>18WM06</c:v>
                </c:pt>
                <c:pt idx="1">
                  <c:v>18WM10a</c:v>
                </c:pt>
                <c:pt idx="2">
                  <c:v>19WM223</c:v>
                </c:pt>
                <c:pt idx="3">
                  <c:v>19WM230a</c:v>
                </c:pt>
                <c:pt idx="4">
                  <c:v>19WM240d</c:v>
                </c:pt>
                <c:pt idx="5">
                  <c:v>19WM245b</c:v>
                </c:pt>
              </c:strCache>
            </c:strRef>
          </c:xVal>
          <c:yVal>
            <c:numRef>
              <c:f>'Table D1'!$U$20:$AA$20</c:f>
              <c:numCache>
                <c:formatCode>0.00</c:formatCode>
                <c:ptCount val="7"/>
                <c:pt idx="0">
                  <c:v>0.12683106580529338</c:v>
                </c:pt>
                <c:pt idx="1">
                  <c:v>0.32484856192872763</c:v>
                </c:pt>
                <c:pt idx="2">
                  <c:v>0.30865765434427472</c:v>
                </c:pt>
                <c:pt idx="3">
                  <c:v>0.29570130528920208</c:v>
                </c:pt>
                <c:pt idx="4">
                  <c:v>0.32925048775868831</c:v>
                </c:pt>
                <c:pt idx="5">
                  <c:v>0.3442313531199242</c:v>
                </c:pt>
                <c:pt idx="6">
                  <c:v>0.28217018316716902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0F-AD46-AB63-41A75A650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450032"/>
        <c:axId val="663425840"/>
      </c:scatterChart>
      <c:valAx>
        <c:axId val="663450032"/>
        <c:scaling>
          <c:orientation val="minMax"/>
          <c:max val="7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663425840"/>
        <c:crosses val="autoZero"/>
        <c:crossBetween val="midCat"/>
      </c:valAx>
      <c:valAx>
        <c:axId val="66342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50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557578148440858"/>
          <c:y val="0.79854847642559801"/>
          <c:w val="0.11039954031491765"/>
          <c:h val="0.14506874518350857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A' v. sample</a:t>
            </a:r>
          </a:p>
        </c:rich>
      </c:tx>
      <c:layout>
        <c:manualLayout>
          <c:xMode val="edge"/>
          <c:yMode val="edge"/>
          <c:x val="0.40083691327441712"/>
          <c:y val="4.6501747813476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'Table D1'!$T$18</c:f>
              <c:strCache>
                <c:ptCount val="1"/>
                <c:pt idx="0">
                  <c:v>A'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'Table D1'!$U$3:$Z$3</c:f>
              <c:strCache>
                <c:ptCount val="6"/>
                <c:pt idx="0">
                  <c:v>18WM06</c:v>
                </c:pt>
                <c:pt idx="1">
                  <c:v>18WM10a</c:v>
                </c:pt>
                <c:pt idx="2">
                  <c:v>19WM223</c:v>
                </c:pt>
                <c:pt idx="3">
                  <c:v>19WM230a</c:v>
                </c:pt>
                <c:pt idx="4">
                  <c:v>19WM240d</c:v>
                </c:pt>
                <c:pt idx="5">
                  <c:v>19WM245b</c:v>
                </c:pt>
              </c:strCache>
            </c:strRef>
          </c:xVal>
          <c:yVal>
            <c:numRef>
              <c:f>'Table D1'!$U$18:$Z$18</c:f>
              <c:numCache>
                <c:formatCode>0.000</c:formatCode>
                <c:ptCount val="6"/>
                <c:pt idx="0">
                  <c:v>2.4285000000000001E-2</c:v>
                </c:pt>
                <c:pt idx="1">
                  <c:v>2.6890000000000001E-2</c:v>
                </c:pt>
                <c:pt idx="2">
                  <c:v>4.5349999999999956E-3</c:v>
                </c:pt>
                <c:pt idx="3">
                  <c:v>8.1200000000000109E-3</c:v>
                </c:pt>
                <c:pt idx="4">
                  <c:v>1.1939999999999999E-2</c:v>
                </c:pt>
                <c:pt idx="5">
                  <c:v>1.4429999999999991E-2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84-4D45-B363-CC5151B7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450032"/>
        <c:axId val="663425840"/>
      </c:scatterChart>
      <c:valAx>
        <c:axId val="663450032"/>
        <c:scaling>
          <c:orientation val="minMax"/>
          <c:max val="7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663425840"/>
        <c:crosses val="autoZero"/>
        <c:crossBetween val="midCat"/>
      </c:valAx>
      <c:valAx>
        <c:axId val="663425840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50032"/>
        <c:crosses val="autoZero"/>
        <c:crossBetween val="midCat"/>
        <c:majorUnit val="2.5000000000000005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82550</xdr:colOff>
      <xdr:row>1</xdr:row>
      <xdr:rowOff>171450</xdr:rowOff>
    </xdr:from>
    <xdr:to>
      <xdr:col>34</xdr:col>
      <xdr:colOff>234950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CBCE12-9194-D7BF-7A3E-E15FB038FD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33421</xdr:colOff>
      <xdr:row>17</xdr:row>
      <xdr:rowOff>44562</xdr:rowOff>
    </xdr:from>
    <xdr:to>
      <xdr:col>34</xdr:col>
      <xdr:colOff>185821</xdr:colOff>
      <xdr:row>31</xdr:row>
      <xdr:rowOff>119647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AB4FFC-6395-F144-B2FE-EA8C3C63C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_mckenzie/Desktop/Klaune%20paper%201/TD_modelling%20paper%201/ks%20bulk%20comps%20for%20T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W"/>
      <sheetName val="AWBZ"/>
    </sheetNames>
    <sheetDataSet>
      <sheetData sheetId="0">
        <row r="5">
          <cell r="H5">
            <v>60.084299999999999</v>
          </cell>
          <cell r="L5">
            <v>0.89980850181791761</v>
          </cell>
        </row>
        <row r="6">
          <cell r="H6">
            <v>79.865799999999993</v>
          </cell>
        </row>
        <row r="7">
          <cell r="H7">
            <v>101.9612772</v>
          </cell>
        </row>
        <row r="8">
          <cell r="H8">
            <v>159.68819999999999</v>
          </cell>
        </row>
        <row r="9">
          <cell r="H9">
            <v>71.844399999999993</v>
          </cell>
        </row>
        <row r="10">
          <cell r="H10">
            <v>40.304400000000001</v>
          </cell>
        </row>
        <row r="11">
          <cell r="H11">
            <v>70.937444999999997</v>
          </cell>
        </row>
        <row r="12">
          <cell r="H12">
            <v>56.077400000000004</v>
          </cell>
        </row>
        <row r="13">
          <cell r="H13">
            <v>61.978938560000003</v>
          </cell>
        </row>
        <row r="14">
          <cell r="H14">
            <v>94.195999999999998</v>
          </cell>
        </row>
        <row r="15">
          <cell r="H15">
            <v>141.944524</v>
          </cell>
        </row>
        <row r="18">
          <cell r="H18">
            <v>151.99039999999999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95"/>
  <sheetViews>
    <sheetView tabSelected="1" zoomScale="150" zoomScaleNormal="90" workbookViewId="0">
      <selection activeCell="B2" sqref="B2"/>
    </sheetView>
  </sheetViews>
  <sheetFormatPr baseColWidth="10" defaultColWidth="8.83203125" defaultRowHeight="15"/>
  <cols>
    <col min="1" max="1" width="3.83203125" style="5" customWidth="1"/>
    <col min="2" max="2" width="20.83203125" style="5" customWidth="1"/>
    <col min="3" max="6" width="9.6640625" style="5" customWidth="1"/>
    <col min="7" max="7" width="10.1640625" style="5" customWidth="1"/>
    <col min="8" max="10" width="9.6640625" style="5" customWidth="1"/>
    <col min="11" max="11" width="16.6640625" style="5" customWidth="1"/>
    <col min="12" max="18" width="9.6640625" style="5" customWidth="1"/>
    <col min="19" max="19" width="8.83203125" style="5"/>
    <col min="20" max="20" width="13" style="5" customWidth="1"/>
    <col min="21" max="24" width="9.6640625" style="5" customWidth="1"/>
    <col min="25" max="25" width="10.83203125" style="5" customWidth="1"/>
    <col min="26" max="26" width="12.5" style="5" customWidth="1"/>
    <col min="27" max="40" width="9.6640625" style="5" customWidth="1"/>
    <col min="41" max="41" width="8.83203125" style="5"/>
    <col min="42" max="46" width="9.6640625" style="5" customWidth="1"/>
    <col min="47" max="47" width="10" style="5" customWidth="1"/>
    <col min="48" max="48" width="9" style="5" customWidth="1"/>
    <col min="49" max="50" width="8.83203125" style="5"/>
    <col min="51" max="51" width="9.33203125" style="5" customWidth="1"/>
    <col min="52" max="52" width="9.6640625" style="5" customWidth="1"/>
    <col min="53" max="53" width="10.1640625" style="5" customWidth="1"/>
    <col min="54" max="54" width="10" style="5" customWidth="1"/>
    <col min="55" max="59" width="8.83203125" style="5"/>
    <col min="60" max="60" width="12" style="5" customWidth="1"/>
    <col min="61" max="16384" width="8.83203125" style="5"/>
  </cols>
  <sheetData>
    <row r="1" spans="1:71" ht="15" customHeight="1">
      <c r="B1" s="14" t="s">
        <v>52</v>
      </c>
      <c r="J1" s="15"/>
      <c r="K1" s="22"/>
      <c r="L1" s="22"/>
      <c r="M1" s="22"/>
      <c r="N1" s="14"/>
      <c r="AH1" s="14"/>
      <c r="BC1" s="14"/>
    </row>
    <row r="2" spans="1:71" ht="15" customHeight="1">
      <c r="C2" s="14"/>
      <c r="N2" s="14"/>
      <c r="AH2" s="14"/>
      <c r="BC2" s="14"/>
    </row>
    <row r="3" spans="1:71" ht="15" customHeight="1">
      <c r="B3" s="14" t="s">
        <v>31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23</v>
      </c>
      <c r="H3" s="5" t="s">
        <v>22</v>
      </c>
      <c r="I3" s="14" t="s">
        <v>17</v>
      </c>
      <c r="K3" s="8" t="s">
        <v>41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23</v>
      </c>
      <c r="Q3" s="5" t="s">
        <v>22</v>
      </c>
      <c r="R3" s="14" t="s">
        <v>17</v>
      </c>
      <c r="S3" s="22"/>
      <c r="T3" s="22" t="s">
        <v>50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23</v>
      </c>
      <c r="Z3" s="5" t="s">
        <v>22</v>
      </c>
      <c r="AA3" s="14" t="s">
        <v>17</v>
      </c>
    </row>
    <row r="4" spans="1:71" ht="15" customHeight="1">
      <c r="A4" s="1"/>
      <c r="B4" s="5" t="s">
        <v>24</v>
      </c>
      <c r="C4" s="5">
        <v>62.56</v>
      </c>
      <c r="D4" s="5">
        <v>60.87</v>
      </c>
      <c r="E4" s="5">
        <v>66.44</v>
      </c>
      <c r="F4" s="5">
        <v>66.66</v>
      </c>
      <c r="G4" s="5">
        <v>61.54</v>
      </c>
      <c r="H4" s="5">
        <v>63.27</v>
      </c>
      <c r="I4" s="5">
        <f>ROUND(AVERAGE(C4:H4), 2)</f>
        <v>63.56</v>
      </c>
      <c r="J4" s="3"/>
      <c r="K4" s="5" t="s">
        <v>24</v>
      </c>
      <c r="L4" s="5">
        <v>70.498829298556984</v>
      </c>
      <c r="M4" s="5">
        <v>68.260936006089651</v>
      </c>
      <c r="N4" s="5">
        <v>73.141684318105916</v>
      </c>
      <c r="O4" s="5">
        <v>73.986836338464258</v>
      </c>
      <c r="P4" s="5">
        <v>69.236412939295633</v>
      </c>
      <c r="Q4" s="5">
        <v>70.393572175712393</v>
      </c>
      <c r="R4" s="5">
        <f>ROUND(AVERAGE(L4:Q4),2)</f>
        <v>70.92</v>
      </c>
      <c r="S4" s="2"/>
      <c r="T4" s="5" t="s">
        <v>4</v>
      </c>
      <c r="U4" s="2">
        <v>70.498999999999995</v>
      </c>
      <c r="V4" s="2">
        <v>68.260999999999996</v>
      </c>
      <c r="W4" s="11">
        <v>73.141999999999996</v>
      </c>
      <c r="X4" s="2">
        <v>73.986999999999995</v>
      </c>
      <c r="Y4" s="7">
        <v>69.236000000000004</v>
      </c>
      <c r="Z4" s="2">
        <v>70.394000000000005</v>
      </c>
      <c r="AA4" s="2">
        <f>AVERAGE(U4:Z4)</f>
        <v>70.91983333333333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7"/>
      <c r="AP4" s="2"/>
      <c r="AQ4" s="2"/>
      <c r="AR4" s="2"/>
      <c r="AS4" s="2"/>
      <c r="AT4" s="2"/>
      <c r="AU4" s="12"/>
      <c r="AV4" s="12"/>
      <c r="AW4" s="12"/>
      <c r="AX4" s="12"/>
      <c r="AY4" s="12"/>
      <c r="AZ4" s="12"/>
      <c r="BA4" s="12"/>
      <c r="BB4" s="12"/>
      <c r="BC4" s="14"/>
      <c r="BD4" s="10"/>
      <c r="BE4" s="10"/>
      <c r="BF4" s="10"/>
      <c r="BG4" s="23"/>
      <c r="BH4" s="10"/>
      <c r="BI4" s="10"/>
      <c r="BJ4" s="10"/>
      <c r="BK4" s="10"/>
      <c r="BL4" s="10"/>
      <c r="BM4" s="10"/>
      <c r="BN4" s="10"/>
      <c r="BO4" s="24"/>
      <c r="BP4" s="10"/>
      <c r="BQ4" s="10"/>
      <c r="BR4" s="25"/>
      <c r="BS4" s="25"/>
    </row>
    <row r="5" spans="1:71" ht="15" customHeight="1">
      <c r="A5" s="1"/>
      <c r="B5" s="5" t="s">
        <v>28</v>
      </c>
      <c r="C5" s="5">
        <v>0.81</v>
      </c>
      <c r="D5" s="5">
        <v>0.96</v>
      </c>
      <c r="E5" s="5">
        <v>0.77</v>
      </c>
      <c r="F5" s="5">
        <v>0.77</v>
      </c>
      <c r="G5" s="5">
        <v>0.86</v>
      </c>
      <c r="H5" s="5">
        <v>0.88</v>
      </c>
      <c r="I5" s="5">
        <f t="shared" ref="I5:I14" si="0">ROUND(AVERAGE(C5:H5), 2)</f>
        <v>0.84</v>
      </c>
      <c r="J5" s="3"/>
      <c r="K5" s="5" t="s">
        <v>28</v>
      </c>
      <c r="L5" s="5">
        <v>0.68670521195382273</v>
      </c>
      <c r="M5" s="5">
        <v>0.80991665535114421</v>
      </c>
      <c r="N5" s="5">
        <v>0.63771439175144706</v>
      </c>
      <c r="O5" s="5">
        <v>0.64295419291683409</v>
      </c>
      <c r="P5" s="5">
        <v>0.7279066355970345</v>
      </c>
      <c r="Q5" s="5">
        <v>0.73657674223218972</v>
      </c>
      <c r="R5" s="5">
        <f t="shared" ref="R5:R14" si="1">ROUND(AVERAGE(L5:Q5),2)</f>
        <v>0.71</v>
      </c>
      <c r="S5" s="2"/>
      <c r="T5" s="5" t="s">
        <v>5</v>
      </c>
      <c r="U5" s="2">
        <v>0.68700000000000006</v>
      </c>
      <c r="V5" s="2">
        <v>0.81</v>
      </c>
      <c r="W5" s="11">
        <v>0.63800000000000001</v>
      </c>
      <c r="X5" s="2">
        <v>0.64300000000000002</v>
      </c>
      <c r="Y5" s="7">
        <v>0.72799999999999998</v>
      </c>
      <c r="Z5" s="2">
        <v>0.73699999999999999</v>
      </c>
      <c r="AA5" s="2">
        <f t="shared" ref="AA5:AA16" si="2">AVERAGE(U5:Z5)</f>
        <v>0.70716666666666672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7"/>
      <c r="AP5" s="2"/>
      <c r="AQ5" s="2"/>
      <c r="AR5" s="2"/>
      <c r="AS5" s="2"/>
      <c r="AT5" s="2"/>
      <c r="AU5" s="12"/>
      <c r="AV5" s="12"/>
      <c r="AW5" s="12"/>
      <c r="AX5" s="12"/>
      <c r="AY5" s="12"/>
      <c r="AZ5" s="12"/>
      <c r="BA5" s="12"/>
      <c r="BB5" s="12"/>
      <c r="BC5" s="14"/>
      <c r="BD5" s="10"/>
      <c r="BE5" s="10"/>
      <c r="BF5" s="10"/>
      <c r="BG5" s="23"/>
      <c r="BH5" s="10"/>
      <c r="BI5" s="10"/>
      <c r="BJ5" s="10"/>
      <c r="BK5" s="10"/>
      <c r="BL5" s="10"/>
      <c r="BM5" s="10"/>
      <c r="BN5" s="10"/>
      <c r="BO5" s="24"/>
      <c r="BP5" s="10"/>
      <c r="BQ5" s="10"/>
      <c r="BR5" s="25"/>
      <c r="BS5" s="25"/>
    </row>
    <row r="6" spans="1:71" ht="15" customHeight="1">
      <c r="A6" s="1"/>
      <c r="B6" s="5" t="s">
        <v>25</v>
      </c>
      <c r="C6" s="5">
        <v>16.3</v>
      </c>
      <c r="D6" s="5">
        <v>17.8</v>
      </c>
      <c r="E6" s="5">
        <v>15.2</v>
      </c>
      <c r="F6" s="5">
        <v>15.87</v>
      </c>
      <c r="G6" s="5">
        <v>17.350000000000001</v>
      </c>
      <c r="H6" s="5">
        <v>16.420000000000002</v>
      </c>
      <c r="I6" s="5">
        <f t="shared" si="0"/>
        <v>16.489999999999998</v>
      </c>
      <c r="J6" s="3"/>
      <c r="K6" s="5" t="s">
        <v>25</v>
      </c>
      <c r="L6" s="5">
        <v>10.824267301071163</v>
      </c>
      <c r="M6" s="5">
        <v>11.762907411285276</v>
      </c>
      <c r="N6" s="5">
        <v>9.8606299346770037</v>
      </c>
      <c r="O6" s="5">
        <v>10.379867595702457</v>
      </c>
      <c r="P6" s="5">
        <v>11.502766015051389</v>
      </c>
      <c r="Q6" s="5">
        <v>10.765496438830501</v>
      </c>
      <c r="R6" s="5">
        <f t="shared" si="1"/>
        <v>10.85</v>
      </c>
      <c r="S6" s="2"/>
      <c r="T6" s="5" t="s">
        <v>6</v>
      </c>
      <c r="U6" s="2">
        <v>21.649000000000001</v>
      </c>
      <c r="V6" s="2">
        <v>23.526</v>
      </c>
      <c r="W6" s="11">
        <v>19.721</v>
      </c>
      <c r="X6" s="2">
        <v>20.76</v>
      </c>
      <c r="Y6" s="7">
        <v>23.006</v>
      </c>
      <c r="Z6" s="2">
        <v>21.530999999999999</v>
      </c>
      <c r="AA6" s="2">
        <f t="shared" si="2"/>
        <v>21.698833333333337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7"/>
      <c r="AP6" s="2"/>
      <c r="AQ6" s="2"/>
      <c r="AR6" s="2"/>
      <c r="AS6" s="2"/>
      <c r="AT6" s="2"/>
      <c r="AU6" s="12"/>
      <c r="AV6" s="12"/>
      <c r="AW6" s="12"/>
      <c r="AX6" s="12"/>
      <c r="AY6" s="12"/>
      <c r="AZ6" s="12"/>
      <c r="BA6" s="12"/>
      <c r="BB6" s="12"/>
      <c r="BC6" s="14"/>
    </row>
    <row r="7" spans="1:71" ht="15" customHeight="1">
      <c r="A7" s="1"/>
      <c r="B7" s="5" t="s">
        <v>30</v>
      </c>
      <c r="C7" s="5">
        <v>1.7000000000000001E-2</v>
      </c>
      <c r="D7" s="5">
        <v>2.1999999999999999E-2</v>
      </c>
      <c r="E7" s="5">
        <v>1.2999999999999999E-2</v>
      </c>
      <c r="F7" s="5">
        <v>1.2999999999999999E-2</v>
      </c>
      <c r="G7" s="5">
        <v>1.7999999999999999E-2</v>
      </c>
      <c r="H7" s="5">
        <v>1.9E-2</v>
      </c>
      <c r="I7" s="5">
        <f t="shared" si="0"/>
        <v>0.02</v>
      </c>
      <c r="J7" s="9"/>
      <c r="K7" s="5" t="s">
        <v>30</v>
      </c>
      <c r="L7" s="5">
        <v>7.5731914240022794E-3</v>
      </c>
      <c r="M7" s="5">
        <v>9.7529605178788923E-3</v>
      </c>
      <c r="N7" s="5">
        <v>5.6574865946220328E-3</v>
      </c>
      <c r="O7" s="5">
        <v>5.7039715183356829E-3</v>
      </c>
      <c r="P7" s="5">
        <v>8.0056098401592862E-3</v>
      </c>
      <c r="Q7" s="5">
        <v>8.3566770486191051E-3</v>
      </c>
      <c r="R7" s="5">
        <f t="shared" si="1"/>
        <v>0.01</v>
      </c>
      <c r="S7" s="2"/>
      <c r="T7" s="5" t="s">
        <v>42</v>
      </c>
      <c r="U7" s="2">
        <v>1.4999999999999999E-2</v>
      </c>
      <c r="V7" s="2">
        <v>0.02</v>
      </c>
      <c r="W7" s="11">
        <v>1.0999999999999999E-2</v>
      </c>
      <c r="X7" s="2">
        <v>1.0999999999999999E-2</v>
      </c>
      <c r="Y7" s="7">
        <v>1.6E-2</v>
      </c>
      <c r="Z7" s="2">
        <v>1.7000000000000001E-2</v>
      </c>
      <c r="AA7" s="2">
        <f t="shared" si="2"/>
        <v>1.4999999999999999E-2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7"/>
      <c r="AP7" s="2"/>
      <c r="AQ7" s="2"/>
      <c r="AR7" s="2"/>
      <c r="AS7" s="2"/>
      <c r="AT7" s="2"/>
      <c r="AU7" s="12"/>
      <c r="AV7" s="12"/>
      <c r="AW7" s="12"/>
      <c r="AX7" s="12"/>
      <c r="AY7" s="12"/>
      <c r="AZ7" s="12"/>
      <c r="BA7" s="12"/>
      <c r="BB7" s="12"/>
      <c r="BC7" s="14"/>
    </row>
    <row r="8" spans="1:71" ht="15" customHeight="1">
      <c r="A8" s="1"/>
      <c r="B8" s="18" t="s">
        <v>46</v>
      </c>
      <c r="C8" s="5">
        <v>7.63</v>
      </c>
      <c r="D8" s="5">
        <v>8.7799999999999994</v>
      </c>
      <c r="E8" s="5">
        <v>6.58</v>
      </c>
      <c r="F8" s="5">
        <v>5.94</v>
      </c>
      <c r="G8" s="5">
        <v>8</v>
      </c>
      <c r="H8" s="5">
        <v>7.77</v>
      </c>
      <c r="I8" s="5">
        <f t="shared" si="0"/>
        <v>7.45</v>
      </c>
      <c r="J8" s="3"/>
      <c r="K8" s="18" t="s">
        <v>46</v>
      </c>
      <c r="L8" s="5">
        <v>7.1908095540914543</v>
      </c>
      <c r="M8" s="5">
        <v>8.2343919834862334</v>
      </c>
      <c r="N8" s="5">
        <v>6.0580005811319211</v>
      </c>
      <c r="O8" s="5">
        <v>5.5137069097650997</v>
      </c>
      <c r="P8" s="5">
        <v>7.527229165311863</v>
      </c>
      <c r="Q8" s="5">
        <v>7.2297665219240601</v>
      </c>
      <c r="R8" s="5">
        <f t="shared" si="1"/>
        <v>6.96</v>
      </c>
      <c r="S8" s="2"/>
      <c r="T8" s="5" t="s">
        <v>43</v>
      </c>
      <c r="U8" s="2">
        <v>0</v>
      </c>
      <c r="V8" s="2">
        <v>0</v>
      </c>
      <c r="W8" s="11">
        <v>0</v>
      </c>
      <c r="X8" s="2">
        <v>0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7"/>
      <c r="AP8" s="2"/>
      <c r="AQ8" s="2"/>
      <c r="AR8" s="2"/>
      <c r="AS8" s="2"/>
      <c r="AT8" s="2"/>
      <c r="AU8" s="12"/>
      <c r="AV8" s="12"/>
      <c r="AW8" s="12"/>
      <c r="AX8" s="12"/>
      <c r="AY8" s="12"/>
      <c r="AZ8" s="12"/>
      <c r="BA8" s="12"/>
      <c r="BB8" s="12"/>
      <c r="BC8" s="14"/>
    </row>
    <row r="9" spans="1:71" ht="15" customHeight="1">
      <c r="A9" s="1"/>
      <c r="B9" s="5" t="s">
        <v>1</v>
      </c>
      <c r="C9" s="5">
        <v>2.76</v>
      </c>
      <c r="D9" s="5">
        <v>2.93</v>
      </c>
      <c r="E9" s="5">
        <v>2.16</v>
      </c>
      <c r="F9" s="5">
        <v>1.9</v>
      </c>
      <c r="G9" s="5">
        <v>2.5499999999999998</v>
      </c>
      <c r="H9" s="5">
        <v>2.73</v>
      </c>
      <c r="I9" s="5">
        <f t="shared" si="0"/>
        <v>2.5099999999999998</v>
      </c>
      <c r="J9" s="3"/>
      <c r="K9" s="5" t="s">
        <v>1</v>
      </c>
      <c r="L9" s="5">
        <v>4.6366337566960505</v>
      </c>
      <c r="M9" s="5">
        <v>4.8982968755149408</v>
      </c>
      <c r="N9" s="5">
        <v>3.5448481003873598</v>
      </c>
      <c r="O9" s="5">
        <v>3.1437738312496721</v>
      </c>
      <c r="P9" s="5">
        <v>4.276867478374089</v>
      </c>
      <c r="Q9" s="5">
        <v>4.5279994195525912</v>
      </c>
      <c r="R9" s="5">
        <f t="shared" si="1"/>
        <v>4.17</v>
      </c>
      <c r="S9" s="2"/>
      <c r="T9" s="5" t="s">
        <v>44</v>
      </c>
      <c r="U9" s="2">
        <v>7.1909999999999998</v>
      </c>
      <c r="V9" s="2">
        <v>8.234</v>
      </c>
      <c r="W9" s="11">
        <v>6.0579999999999998</v>
      </c>
      <c r="X9" s="2">
        <v>5.5140000000000002</v>
      </c>
      <c r="Y9" s="7">
        <v>7.5270000000000001</v>
      </c>
      <c r="Z9" s="2">
        <v>7.23</v>
      </c>
      <c r="AA9" s="2">
        <f t="shared" si="2"/>
        <v>6.9590000000000005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7"/>
      <c r="AP9" s="2"/>
      <c r="AQ9" s="2"/>
      <c r="AR9" s="2"/>
      <c r="AS9" s="2"/>
      <c r="AT9" s="2"/>
      <c r="AU9" s="12"/>
      <c r="AV9" s="12"/>
      <c r="AW9" s="12"/>
      <c r="AX9" s="12"/>
      <c r="AY9" s="12"/>
      <c r="AZ9" s="12"/>
      <c r="BA9" s="12"/>
      <c r="BB9" s="12"/>
      <c r="BC9" s="14"/>
    </row>
    <row r="10" spans="1:71" ht="15" customHeight="1">
      <c r="A10" s="1"/>
      <c r="B10" s="5" t="s">
        <v>0</v>
      </c>
      <c r="C10" s="5">
        <v>0.1</v>
      </c>
      <c r="D10" s="5">
        <v>0.13</v>
      </c>
      <c r="E10" s="5">
        <v>0.1</v>
      </c>
      <c r="F10" s="5">
        <v>7.0000000000000007E-2</v>
      </c>
      <c r="G10" s="5">
        <v>0.14000000000000001</v>
      </c>
      <c r="H10" s="5">
        <v>0.11</v>
      </c>
      <c r="I10" s="5">
        <f t="shared" si="0"/>
        <v>0.11</v>
      </c>
      <c r="J10" s="3"/>
      <c r="K10" s="5" t="s">
        <v>0</v>
      </c>
      <c r="L10" s="5">
        <v>9.544883431001E-2</v>
      </c>
      <c r="M10" s="5">
        <v>0.12348032201826206</v>
      </c>
      <c r="N10" s="5">
        <v>9.3243978822711154E-2</v>
      </c>
      <c r="O10" s="5">
        <v>6.5807084717909234E-2</v>
      </c>
      <c r="P10" s="5">
        <v>0.13341067053198494</v>
      </c>
      <c r="Q10" s="5">
        <v>0.10366050465266903</v>
      </c>
      <c r="R10" s="5">
        <f t="shared" si="1"/>
        <v>0.1</v>
      </c>
      <c r="S10" s="2"/>
      <c r="T10" s="5" t="s">
        <v>45</v>
      </c>
      <c r="U10" s="2">
        <v>7.1909999999999998</v>
      </c>
      <c r="V10" s="2">
        <v>8.234</v>
      </c>
      <c r="W10" s="11">
        <v>6.0579999999999998</v>
      </c>
      <c r="X10" s="2">
        <v>5.5140000000000002</v>
      </c>
      <c r="Y10" s="7">
        <v>7.5270000000000001</v>
      </c>
      <c r="Z10" s="2">
        <v>7.23</v>
      </c>
      <c r="AA10" s="2">
        <f t="shared" si="2"/>
        <v>6.9590000000000005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7"/>
      <c r="AP10" s="2"/>
      <c r="AQ10" s="2"/>
      <c r="AR10" s="2"/>
      <c r="AS10" s="2"/>
      <c r="AT10" s="2"/>
      <c r="AU10" s="12"/>
      <c r="AV10" s="12"/>
      <c r="AW10" s="12"/>
      <c r="AX10" s="12"/>
      <c r="AY10" s="12"/>
      <c r="AZ10" s="12"/>
      <c r="BA10" s="12"/>
      <c r="BB10" s="12"/>
      <c r="BC10" s="14"/>
    </row>
    <row r="11" spans="1:71" ht="15" customHeight="1">
      <c r="A11" s="1"/>
      <c r="B11" s="5" t="s">
        <v>2</v>
      </c>
      <c r="C11" s="5">
        <v>0.88</v>
      </c>
      <c r="D11" s="5">
        <v>1.7</v>
      </c>
      <c r="E11" s="5">
        <v>2.06</v>
      </c>
      <c r="F11" s="5">
        <v>1.73</v>
      </c>
      <c r="G11" s="5">
        <v>1.88</v>
      </c>
      <c r="H11" s="5">
        <v>1.94</v>
      </c>
      <c r="I11" s="5">
        <f t="shared" si="0"/>
        <v>1.7</v>
      </c>
      <c r="J11" s="3"/>
      <c r="K11" s="5" t="s">
        <v>2</v>
      </c>
      <c r="L11" s="5">
        <v>1.0625294436045165</v>
      </c>
      <c r="M11" s="5">
        <v>2.042636062351689</v>
      </c>
      <c r="N11" s="5">
        <v>2.4298288821866749</v>
      </c>
      <c r="O11" s="5">
        <v>2.0573509785000108</v>
      </c>
      <c r="P11" s="5">
        <v>2.2662512316087744</v>
      </c>
      <c r="Q11" s="5">
        <v>2.3126506666100854</v>
      </c>
      <c r="R11" s="5">
        <f t="shared" si="1"/>
        <v>2.0299999999999998</v>
      </c>
      <c r="S11" s="2"/>
      <c r="T11" s="5" t="s">
        <v>8</v>
      </c>
      <c r="U11" s="2">
        <v>4.6369999999999996</v>
      </c>
      <c r="V11" s="2">
        <v>4.8979999999999997</v>
      </c>
      <c r="W11" s="11">
        <v>3.5449999999999999</v>
      </c>
      <c r="X11" s="2">
        <v>3.1440000000000001</v>
      </c>
      <c r="Y11" s="7">
        <v>4.2770000000000001</v>
      </c>
      <c r="Z11" s="2">
        <v>4.5279999999999996</v>
      </c>
      <c r="AA11" s="2">
        <f t="shared" si="2"/>
        <v>4.1715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7"/>
      <c r="AP11" s="2"/>
      <c r="AQ11" s="2"/>
      <c r="AR11" s="2"/>
      <c r="AS11" s="2"/>
      <c r="AT11" s="2"/>
      <c r="AU11" s="12"/>
      <c r="AV11" s="12"/>
      <c r="AW11" s="12"/>
      <c r="AX11" s="12"/>
      <c r="AY11" s="12"/>
      <c r="AZ11" s="12"/>
      <c r="BA11" s="12"/>
      <c r="BB11" s="12"/>
      <c r="BC11" s="14"/>
    </row>
    <row r="12" spans="1:71" ht="15" customHeight="1">
      <c r="A12" s="1"/>
      <c r="B12" s="5" t="s">
        <v>26</v>
      </c>
      <c r="C12" s="5">
        <v>3.34</v>
      </c>
      <c r="D12" s="5">
        <v>1.95</v>
      </c>
      <c r="E12" s="5">
        <v>2.5499999999999998</v>
      </c>
      <c r="F12" s="5">
        <v>2.2799999999999998</v>
      </c>
      <c r="G12" s="5">
        <v>2.12</v>
      </c>
      <c r="H12" s="5">
        <v>2.04</v>
      </c>
      <c r="I12" s="5">
        <f t="shared" si="0"/>
        <v>2.38</v>
      </c>
      <c r="J12" s="3"/>
      <c r="K12" s="5" t="s">
        <v>26</v>
      </c>
      <c r="L12" s="5">
        <v>3.6487869291711035</v>
      </c>
      <c r="M12" s="5">
        <v>2.1199246280911348</v>
      </c>
      <c r="N12" s="5">
        <v>2.721400030581445</v>
      </c>
      <c r="O12" s="5">
        <v>2.4532446850129332</v>
      </c>
      <c r="P12" s="5">
        <v>2.3122234429364168</v>
      </c>
      <c r="Q12" s="5">
        <v>2.2003015712593097</v>
      </c>
      <c r="R12" s="5">
        <f t="shared" si="1"/>
        <v>2.58</v>
      </c>
      <c r="S12" s="2"/>
      <c r="T12" s="5" t="s">
        <v>7</v>
      </c>
      <c r="U12" s="2">
        <v>9.5000000000000001E-2</v>
      </c>
      <c r="V12" s="2">
        <v>0.123</v>
      </c>
      <c r="W12" s="11">
        <v>9.2999999999999999E-2</v>
      </c>
      <c r="X12" s="2">
        <v>6.6000000000000003E-2</v>
      </c>
      <c r="Y12" s="7">
        <v>0.13300000000000001</v>
      </c>
      <c r="Z12" s="2">
        <v>0.104</v>
      </c>
      <c r="AA12" s="2">
        <f t="shared" si="2"/>
        <v>0.10233333333333333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7"/>
      <c r="AP12" s="2"/>
      <c r="AQ12" s="2"/>
      <c r="AR12" s="2"/>
      <c r="AS12" s="2"/>
      <c r="AT12" s="2"/>
      <c r="AU12" s="12"/>
      <c r="AV12" s="12"/>
      <c r="AW12" s="12"/>
      <c r="AX12" s="12"/>
      <c r="AY12" s="12"/>
      <c r="AZ12" s="12"/>
      <c r="BA12" s="12"/>
      <c r="BB12" s="12"/>
      <c r="BC12" s="14"/>
    </row>
    <row r="13" spans="1:71" ht="15" customHeight="1">
      <c r="A13" s="1"/>
      <c r="B13" s="5" t="s">
        <v>27</v>
      </c>
      <c r="C13" s="5">
        <v>1.71</v>
      </c>
      <c r="D13" s="5">
        <v>2.29</v>
      </c>
      <c r="E13" s="5">
        <v>2.02</v>
      </c>
      <c r="F13" s="5">
        <v>2.38</v>
      </c>
      <c r="G13" s="5">
        <v>2.66</v>
      </c>
      <c r="H13" s="5">
        <v>2.2599999999999998</v>
      </c>
      <c r="I13" s="5">
        <f t="shared" si="0"/>
        <v>2.2200000000000002</v>
      </c>
      <c r="J13" s="3"/>
      <c r="K13" s="5" t="s">
        <v>27</v>
      </c>
      <c r="L13" s="5">
        <v>1.2291639668827301</v>
      </c>
      <c r="M13" s="5">
        <v>1.6380719158018964</v>
      </c>
      <c r="N13" s="5">
        <v>1.4184539716145925</v>
      </c>
      <c r="O13" s="5">
        <v>1.6849796105435357</v>
      </c>
      <c r="P13" s="5">
        <v>1.9089178942018794</v>
      </c>
      <c r="Q13" s="5">
        <v>1.6038810415887523</v>
      </c>
      <c r="R13" s="5">
        <f t="shared" si="1"/>
        <v>1.58</v>
      </c>
      <c r="S13" s="2"/>
      <c r="T13" s="5" t="s">
        <v>9</v>
      </c>
      <c r="U13" s="2">
        <v>1.06</v>
      </c>
      <c r="V13" s="2">
        <v>2.04</v>
      </c>
      <c r="W13" s="11">
        <v>2.4300000000000002</v>
      </c>
      <c r="X13" s="2">
        <v>2.06</v>
      </c>
      <c r="Y13" s="7">
        <v>2.27</v>
      </c>
      <c r="Z13" s="2">
        <v>2.31</v>
      </c>
      <c r="AA13" s="2">
        <f t="shared" si="2"/>
        <v>2.0283333333333333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7"/>
      <c r="AP13" s="2"/>
      <c r="AQ13" s="2"/>
      <c r="AR13" s="2"/>
      <c r="AS13" s="2"/>
      <c r="AT13" s="2"/>
      <c r="AU13" s="12"/>
      <c r="AV13" s="12"/>
      <c r="AW13" s="12"/>
      <c r="AX13" s="12"/>
      <c r="AY13" s="12"/>
      <c r="AZ13" s="12"/>
      <c r="BA13" s="12"/>
      <c r="BB13" s="12"/>
      <c r="BC13" s="14"/>
    </row>
    <row r="14" spans="1:71" ht="15" customHeight="1">
      <c r="A14" s="1"/>
      <c r="B14" s="5" t="s">
        <v>29</v>
      </c>
      <c r="C14" s="5">
        <v>0.25</v>
      </c>
      <c r="D14" s="5">
        <v>0.21</v>
      </c>
      <c r="E14" s="5">
        <v>0.19</v>
      </c>
      <c r="F14" s="5">
        <v>0.14000000000000001</v>
      </c>
      <c r="G14" s="5">
        <v>0.21</v>
      </c>
      <c r="H14" s="5">
        <v>0.25</v>
      </c>
      <c r="I14" s="5">
        <f t="shared" si="0"/>
        <v>0.21</v>
      </c>
      <c r="J14" s="3"/>
      <c r="K14" s="5" t="s">
        <v>29</v>
      </c>
      <c r="L14" s="2">
        <v>0.11925251223816928</v>
      </c>
      <c r="M14" s="2">
        <v>9.96851794918934E-2</v>
      </c>
      <c r="N14" s="2">
        <v>8.8538324146289357E-2</v>
      </c>
      <c r="O14" s="2">
        <v>6.5774801608930358E-2</v>
      </c>
      <c r="P14" s="2">
        <v>0.10000891725075425</v>
      </c>
      <c r="Q14" s="5">
        <v>0.11773824058883339</v>
      </c>
      <c r="R14" s="5">
        <f t="shared" si="1"/>
        <v>0.1</v>
      </c>
      <c r="S14" s="6"/>
      <c r="T14" s="5" t="s">
        <v>10</v>
      </c>
      <c r="U14" s="6">
        <f>2*L12</f>
        <v>7.297573858342207</v>
      </c>
      <c r="V14" s="6">
        <f t="shared" ref="V14:AA14" si="3">2*M12</f>
        <v>4.2398492561822696</v>
      </c>
      <c r="W14" s="6">
        <f t="shared" si="3"/>
        <v>5.4428000611628899</v>
      </c>
      <c r="X14" s="6">
        <f t="shared" si="3"/>
        <v>4.9064893700258665</v>
      </c>
      <c r="Y14" s="6">
        <f t="shared" si="3"/>
        <v>4.6244468858728336</v>
      </c>
      <c r="Z14" s="6">
        <f t="shared" si="3"/>
        <v>4.4006031425186194</v>
      </c>
      <c r="AA14" s="6">
        <f t="shared" si="3"/>
        <v>5.16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7"/>
      <c r="AP14" s="2"/>
      <c r="AQ14" s="2"/>
      <c r="AR14" s="2"/>
      <c r="AS14" s="2"/>
      <c r="AT14" s="2"/>
      <c r="AU14" s="12"/>
      <c r="AV14" s="12"/>
      <c r="AW14" s="12"/>
      <c r="AX14" s="12"/>
      <c r="AY14" s="12"/>
      <c r="AZ14" s="12"/>
      <c r="BA14" s="12"/>
      <c r="BB14" s="12"/>
      <c r="BC14" s="14"/>
    </row>
    <row r="15" spans="1:71" ht="15" customHeight="1">
      <c r="A15" s="16"/>
      <c r="B15" s="14" t="s">
        <v>32</v>
      </c>
      <c r="C15" s="2"/>
      <c r="D15" s="2"/>
      <c r="E15" s="2"/>
      <c r="F15" s="2"/>
      <c r="G15" s="2"/>
      <c r="H15" s="2"/>
      <c r="I15" s="2"/>
      <c r="J15" s="3"/>
      <c r="K15" s="2"/>
      <c r="L15" s="2"/>
      <c r="M15" s="2"/>
      <c r="N15" s="2"/>
      <c r="O15" s="2"/>
      <c r="P15" s="2"/>
      <c r="Q15" s="2"/>
      <c r="R15" s="2"/>
      <c r="S15" s="2"/>
      <c r="T15" s="5" t="s">
        <v>11</v>
      </c>
      <c r="U15" s="2">
        <v>2.4580000000000002</v>
      </c>
      <c r="V15" s="2">
        <v>3.2759999999999998</v>
      </c>
      <c r="W15" s="2">
        <v>2.8370000000000002</v>
      </c>
      <c r="X15" s="2">
        <v>3.37</v>
      </c>
      <c r="Y15" s="7">
        <v>3.8180000000000001</v>
      </c>
      <c r="Z15" s="2">
        <v>3.2080000000000002</v>
      </c>
      <c r="AA15" s="2">
        <f t="shared" si="2"/>
        <v>3.1611666666666665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7"/>
      <c r="AP15" s="2"/>
      <c r="AQ15" s="2"/>
      <c r="AR15" s="2"/>
      <c r="AS15" s="2"/>
      <c r="AT15" s="2"/>
      <c r="AU15" s="12"/>
      <c r="AV15" s="12"/>
      <c r="AW15" s="12"/>
      <c r="AX15" s="12"/>
      <c r="AY15" s="12"/>
      <c r="AZ15" s="12"/>
      <c r="BA15" s="12"/>
      <c r="BB15" s="12"/>
      <c r="BC15" s="14"/>
    </row>
    <row r="16" spans="1:71" ht="15" customHeight="1">
      <c r="B16" s="5" t="s">
        <v>33</v>
      </c>
      <c r="C16" s="5">
        <v>647</v>
      </c>
      <c r="D16" s="5">
        <v>844</v>
      </c>
      <c r="E16" s="5">
        <v>702</v>
      </c>
      <c r="F16" s="5">
        <v>882</v>
      </c>
      <c r="G16" s="5">
        <v>1183</v>
      </c>
      <c r="H16" s="5">
        <v>874</v>
      </c>
      <c r="I16" s="2">
        <f t="shared" ref="I16:I24" si="4">AVERAGE(C16:H16)</f>
        <v>855.33333333333337</v>
      </c>
      <c r="J16" s="3"/>
      <c r="K16" s="2"/>
      <c r="R16" s="14"/>
      <c r="S16" s="2"/>
      <c r="T16" s="5" t="s">
        <v>12</v>
      </c>
      <c r="U16" s="2">
        <v>0.23899999999999999</v>
      </c>
      <c r="V16" s="2">
        <v>0.19900000000000001</v>
      </c>
      <c r="W16" s="11">
        <v>0.17699999999999999</v>
      </c>
      <c r="X16" s="2">
        <v>0.13200000000000001</v>
      </c>
      <c r="Y16" s="2">
        <v>0.2</v>
      </c>
      <c r="Z16" s="2">
        <v>0.23499999999999999</v>
      </c>
      <c r="AA16" s="2">
        <f t="shared" si="2"/>
        <v>0.19699999999999998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13"/>
      <c r="AV16" s="13"/>
      <c r="AW16" s="13"/>
      <c r="AX16" s="13"/>
      <c r="AY16" s="13"/>
      <c r="AZ16" s="13"/>
      <c r="BA16" s="13"/>
      <c r="BB16" s="13"/>
      <c r="BC16" s="14"/>
    </row>
    <row r="17" spans="1:61" ht="15" customHeight="1">
      <c r="B17" s="5" t="s">
        <v>34</v>
      </c>
      <c r="C17" s="5">
        <v>56</v>
      </c>
      <c r="D17" s="5">
        <v>55</v>
      </c>
      <c r="E17" s="5">
        <v>42</v>
      </c>
      <c r="F17" s="5">
        <v>27</v>
      </c>
      <c r="G17" s="5">
        <v>59</v>
      </c>
      <c r="H17" s="5">
        <v>29</v>
      </c>
      <c r="I17" s="2">
        <f t="shared" si="4"/>
        <v>44.666666666666664</v>
      </c>
      <c r="J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1"/>
      <c r="X17" s="2"/>
      <c r="Y17" s="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7"/>
      <c r="AP17" s="2"/>
      <c r="AQ17" s="2"/>
      <c r="AR17" s="2"/>
      <c r="AS17" s="2"/>
      <c r="AT17" s="2"/>
      <c r="AU17" s="12"/>
      <c r="AV17" s="12"/>
      <c r="AW17" s="12"/>
      <c r="AX17" s="12"/>
      <c r="AY17" s="12"/>
      <c r="AZ17" s="12"/>
      <c r="BA17" s="12"/>
      <c r="BB17" s="12"/>
      <c r="BC17" s="14"/>
    </row>
    <row r="18" spans="1:61" ht="15" customHeight="1">
      <c r="A18" s="1"/>
      <c r="B18" s="5" t="s">
        <v>35</v>
      </c>
      <c r="C18" s="5">
        <v>199</v>
      </c>
      <c r="D18" s="5">
        <v>251</v>
      </c>
      <c r="E18" s="5">
        <v>252</v>
      </c>
      <c r="F18" s="5">
        <v>295</v>
      </c>
      <c r="G18" s="5">
        <v>269</v>
      </c>
      <c r="H18" s="5">
        <v>243</v>
      </c>
      <c r="I18" s="2">
        <f t="shared" si="4"/>
        <v>251.5</v>
      </c>
      <c r="J18" s="3"/>
      <c r="L18" s="2"/>
      <c r="M18" s="2"/>
      <c r="N18" s="2"/>
      <c r="O18" s="2"/>
      <c r="P18" s="2"/>
      <c r="Q18" s="2"/>
      <c r="R18" s="2"/>
      <c r="S18" s="2"/>
      <c r="T18" s="3" t="s">
        <v>13</v>
      </c>
      <c r="U18" s="32">
        <v>2.4285000000000001E-2</v>
      </c>
      <c r="V18" s="32">
        <v>2.6890000000000001E-2</v>
      </c>
      <c r="W18" s="32">
        <v>4.5349999999999956E-3</v>
      </c>
      <c r="X18" s="32">
        <v>8.1200000000000109E-3</v>
      </c>
      <c r="Y18" s="32">
        <v>1.1939999999999999E-2</v>
      </c>
      <c r="Z18" s="32">
        <v>1.4429999999999991E-2</v>
      </c>
      <c r="AA18" s="32">
        <v>1.5033333333333352E-2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7"/>
      <c r="AP18" s="4"/>
      <c r="AQ18" s="4"/>
      <c r="AR18" s="4"/>
      <c r="AS18" s="4"/>
      <c r="AT18" s="4"/>
      <c r="AU18" s="11"/>
      <c r="AV18" s="11"/>
      <c r="AW18" s="11"/>
      <c r="AX18" s="11"/>
      <c r="AY18" s="11"/>
      <c r="AZ18" s="11"/>
      <c r="BA18" s="11"/>
      <c r="BB18" s="11"/>
      <c r="BC18" s="21"/>
    </row>
    <row r="19" spans="1:61" ht="15" customHeight="1">
      <c r="B19" s="5" t="s">
        <v>36</v>
      </c>
      <c r="C19" s="5">
        <v>142</v>
      </c>
      <c r="D19" s="5">
        <v>159</v>
      </c>
      <c r="E19" s="5">
        <v>158</v>
      </c>
      <c r="F19" s="5">
        <v>178</v>
      </c>
      <c r="G19" s="5">
        <v>146</v>
      </c>
      <c r="H19" s="5">
        <v>165</v>
      </c>
      <c r="I19" s="2">
        <f t="shared" si="4"/>
        <v>158</v>
      </c>
      <c r="J19" s="3"/>
      <c r="R19" s="2"/>
      <c r="S19" s="2"/>
      <c r="T19" s="3" t="s">
        <v>16</v>
      </c>
      <c r="U19" s="2">
        <v>0.39203584714237399</v>
      </c>
      <c r="V19" s="2">
        <v>0.37298202863234847</v>
      </c>
      <c r="W19" s="2">
        <v>0.36915547224825573</v>
      </c>
      <c r="X19" s="2">
        <v>0.36313236313236308</v>
      </c>
      <c r="Y19" s="2">
        <v>0.36233480176211452</v>
      </c>
      <c r="Z19" s="2">
        <v>0.38509950671882975</v>
      </c>
      <c r="AA19" s="2">
        <f t="shared" ref="AA19" si="5">AA11/(AA9+AA11)</f>
        <v>0.3747810071425362</v>
      </c>
      <c r="AB19" s="22"/>
      <c r="AC19" s="26"/>
      <c r="AD19" s="26"/>
      <c r="AE19" s="26"/>
      <c r="AF19" s="26"/>
      <c r="AG19" s="26"/>
      <c r="AH19" s="15"/>
      <c r="AI19" s="22"/>
      <c r="AJ19" s="22"/>
      <c r="AK19" s="22"/>
      <c r="AL19" s="22"/>
      <c r="AM19" s="22"/>
      <c r="AN19" s="22"/>
      <c r="AO19" s="7"/>
      <c r="AP19" s="22"/>
      <c r="AQ19" s="22"/>
      <c r="AR19" s="22"/>
      <c r="AS19" s="22"/>
      <c r="AT19" s="22"/>
      <c r="AU19" s="11"/>
      <c r="AV19" s="11"/>
      <c r="AW19" s="11"/>
      <c r="AX19" s="11"/>
      <c r="AY19" s="11"/>
      <c r="AZ19" s="11"/>
      <c r="BA19" s="11"/>
      <c r="BB19" s="11"/>
      <c r="BC19" s="15"/>
    </row>
    <row r="20" spans="1:61" ht="15" customHeight="1">
      <c r="A20" s="17"/>
      <c r="B20" s="5" t="s">
        <v>37</v>
      </c>
      <c r="C20" s="5">
        <v>24</v>
      </c>
      <c r="D20" s="5">
        <v>25</v>
      </c>
      <c r="E20" s="5">
        <v>22</v>
      </c>
      <c r="F20" s="5">
        <v>22</v>
      </c>
      <c r="G20" s="5">
        <v>23</v>
      </c>
      <c r="H20" s="5">
        <v>24</v>
      </c>
      <c r="I20" s="2">
        <f t="shared" si="4"/>
        <v>23.333333333333332</v>
      </c>
      <c r="R20" s="2"/>
      <c r="S20" s="2"/>
      <c r="T20" s="31" t="s">
        <v>48</v>
      </c>
      <c r="U20" s="2">
        <f>U13/(U13+U14)</f>
        <v>0.12683106580529338</v>
      </c>
      <c r="V20" s="2">
        <f t="shared" ref="V20:AA20" si="6">V13/(V13+V14)</f>
        <v>0.32484856192872763</v>
      </c>
      <c r="W20" s="2">
        <f t="shared" si="6"/>
        <v>0.30865765434427472</v>
      </c>
      <c r="X20" s="2">
        <f t="shared" si="6"/>
        <v>0.29570130528920208</v>
      </c>
      <c r="Y20" s="2">
        <f t="shared" si="6"/>
        <v>0.32925048775868831</v>
      </c>
      <c r="Z20" s="2">
        <f t="shared" si="6"/>
        <v>0.3442313531199242</v>
      </c>
      <c r="AA20" s="2">
        <f t="shared" si="6"/>
        <v>0.28217018316716902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7"/>
      <c r="AP20" s="2"/>
      <c r="AQ20" s="2"/>
      <c r="AR20" s="2"/>
      <c r="AS20" s="2"/>
      <c r="AT20" s="2"/>
      <c r="AU20" s="11"/>
      <c r="AV20" s="11"/>
      <c r="AW20" s="11"/>
      <c r="AX20" s="11"/>
      <c r="AY20" s="11"/>
      <c r="AZ20" s="11"/>
      <c r="BA20" s="11"/>
      <c r="BB20" s="11"/>
      <c r="BC20" s="14"/>
    </row>
    <row r="21" spans="1:61" ht="15" customHeight="1">
      <c r="A21" s="17"/>
      <c r="B21" s="5" t="s">
        <v>38</v>
      </c>
      <c r="C21" s="5">
        <v>12</v>
      </c>
      <c r="D21" s="5">
        <v>13</v>
      </c>
      <c r="E21" s="5">
        <v>16</v>
      </c>
      <c r="F21" s="5">
        <v>14</v>
      </c>
      <c r="G21" s="5">
        <v>12</v>
      </c>
      <c r="H21" s="5">
        <v>8</v>
      </c>
      <c r="I21" s="2">
        <f t="shared" si="4"/>
        <v>12.5</v>
      </c>
      <c r="J21" s="18"/>
      <c r="K21" s="18"/>
      <c r="R21" s="2"/>
      <c r="S21" s="2"/>
      <c r="T21" s="2"/>
      <c r="U21" s="2"/>
      <c r="V21" s="2"/>
      <c r="W21" s="11"/>
      <c r="X21" s="2"/>
      <c r="Y21" s="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7"/>
      <c r="AP21" s="2"/>
      <c r="AQ21" s="2"/>
      <c r="AR21" s="2"/>
      <c r="AS21" s="2"/>
      <c r="AT21" s="2"/>
      <c r="AU21" s="11"/>
      <c r="AV21" s="11"/>
      <c r="AW21" s="11"/>
      <c r="AX21" s="11"/>
      <c r="AY21" s="11"/>
      <c r="AZ21" s="11"/>
      <c r="BA21" s="11"/>
      <c r="BB21" s="11"/>
      <c r="BC21" s="14"/>
    </row>
    <row r="22" spans="1:61" ht="15" customHeight="1">
      <c r="A22" s="17"/>
      <c r="B22" s="5" t="s">
        <v>39</v>
      </c>
      <c r="C22" s="5">
        <v>18</v>
      </c>
      <c r="D22" s="5">
        <v>21</v>
      </c>
      <c r="E22" s="5">
        <v>15</v>
      </c>
      <c r="F22" s="5">
        <v>15</v>
      </c>
      <c r="G22" s="5">
        <v>19</v>
      </c>
      <c r="H22" s="5">
        <v>19</v>
      </c>
      <c r="I22" s="2">
        <f t="shared" si="4"/>
        <v>17.833333333333332</v>
      </c>
      <c r="S22" s="2"/>
      <c r="AA22" s="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7"/>
      <c r="AP22" s="2"/>
      <c r="AQ22" s="2"/>
      <c r="AR22" s="2"/>
      <c r="AS22" s="2"/>
      <c r="AT22" s="2"/>
      <c r="AU22" s="11"/>
      <c r="AV22" s="11"/>
      <c r="AW22" s="11"/>
      <c r="AX22" s="11"/>
      <c r="AY22" s="11"/>
      <c r="AZ22" s="11"/>
      <c r="BA22" s="11"/>
      <c r="BB22" s="11"/>
      <c r="BC22" s="14"/>
    </row>
    <row r="23" spans="1:61" ht="15" customHeight="1">
      <c r="A23" s="17"/>
      <c r="B23" s="3" t="s">
        <v>3</v>
      </c>
      <c r="C23" s="5">
        <v>3.4</v>
      </c>
      <c r="D23" s="5">
        <v>2.1</v>
      </c>
      <c r="E23" s="5">
        <v>1.7</v>
      </c>
      <c r="F23" s="5">
        <v>2</v>
      </c>
      <c r="G23" s="5">
        <v>2.4</v>
      </c>
      <c r="H23" s="5">
        <v>2.1</v>
      </c>
      <c r="I23" s="2">
        <f t="shared" si="4"/>
        <v>2.2833333333333332</v>
      </c>
      <c r="W23" s="21"/>
      <c r="Y23" s="7"/>
      <c r="Z23" s="2"/>
      <c r="AA23" s="2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14"/>
    </row>
    <row r="24" spans="1:61" ht="15" customHeight="1">
      <c r="A24" s="17"/>
      <c r="B24" s="3" t="s">
        <v>40</v>
      </c>
      <c r="C24" s="5">
        <v>99.9</v>
      </c>
      <c r="D24" s="5">
        <v>99.89</v>
      </c>
      <c r="E24" s="5">
        <v>99.93</v>
      </c>
      <c r="F24" s="5">
        <v>99.93</v>
      </c>
      <c r="G24" s="5">
        <v>99.91</v>
      </c>
      <c r="H24" s="5">
        <v>99.92</v>
      </c>
      <c r="I24" s="2">
        <f t="shared" si="4"/>
        <v>99.913333333333341</v>
      </c>
      <c r="J24" s="18"/>
      <c r="Y24" s="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7"/>
      <c r="AP24" s="2"/>
      <c r="AQ24" s="2"/>
      <c r="AR24" s="2"/>
      <c r="AS24" s="2"/>
      <c r="AT24" s="2"/>
      <c r="AU24" s="11"/>
      <c r="AV24" s="11"/>
      <c r="AW24" s="11"/>
      <c r="AX24" s="11"/>
      <c r="AY24" s="11"/>
      <c r="AZ24" s="11"/>
      <c r="BA24" s="11"/>
      <c r="BB24" s="11"/>
      <c r="BC24" s="14"/>
    </row>
    <row r="25" spans="1:61" ht="15" customHeight="1">
      <c r="A25" s="17"/>
      <c r="B25" s="18"/>
      <c r="C25" s="2"/>
      <c r="D25" s="2"/>
      <c r="E25" s="2"/>
      <c r="F25" s="2"/>
      <c r="G25" s="2"/>
      <c r="H25" s="2"/>
      <c r="I25" s="6"/>
      <c r="J25" s="18"/>
      <c r="W25" s="21"/>
      <c r="Y25" s="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7"/>
      <c r="AP25" s="2"/>
      <c r="AQ25" s="2"/>
      <c r="AR25" s="2"/>
      <c r="AS25" s="2"/>
      <c r="AT25" s="2"/>
      <c r="AU25" s="11"/>
      <c r="AV25" s="11"/>
      <c r="AW25" s="11"/>
      <c r="AX25" s="11"/>
      <c r="AY25" s="11"/>
      <c r="AZ25" s="11"/>
      <c r="BA25" s="11"/>
      <c r="BB25" s="11"/>
      <c r="BC25" s="14"/>
    </row>
    <row r="26" spans="1:61">
      <c r="A26" s="17"/>
      <c r="B26" s="18" t="s">
        <v>15</v>
      </c>
      <c r="D26" s="18"/>
      <c r="E26" s="2"/>
      <c r="F26" s="2"/>
      <c r="G26" s="2"/>
      <c r="H26" s="2"/>
      <c r="I26" s="2"/>
      <c r="J26" s="18"/>
      <c r="R26" s="15"/>
      <c r="T26" s="15"/>
      <c r="U26" s="15"/>
      <c r="V26" s="15"/>
      <c r="W26" s="15"/>
      <c r="X26" s="15" t="s">
        <v>51</v>
      </c>
      <c r="Y26" s="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7"/>
      <c r="AP26" s="2"/>
      <c r="AQ26" s="2"/>
      <c r="AR26" s="2"/>
      <c r="AS26" s="2"/>
      <c r="AT26" s="2"/>
      <c r="AU26" s="11"/>
      <c r="AV26" s="11"/>
      <c r="AW26" s="11"/>
      <c r="AX26" s="11"/>
      <c r="AY26" s="11"/>
      <c r="AZ26" s="11"/>
      <c r="BA26" s="11"/>
      <c r="BB26" s="11"/>
      <c r="BC26" s="14"/>
    </row>
    <row r="27" spans="1:61" ht="15" customHeight="1">
      <c r="A27" s="17"/>
      <c r="B27" s="18" t="s">
        <v>47</v>
      </c>
      <c r="C27" s="18"/>
      <c r="E27" s="18"/>
      <c r="G27" s="18"/>
      <c r="I27" s="18"/>
      <c r="L27" s="2"/>
      <c r="M27" s="2"/>
      <c r="N27" s="2"/>
      <c r="O27" s="2"/>
      <c r="P27" s="2"/>
      <c r="R27" s="15"/>
      <c r="S27" s="15"/>
      <c r="T27" s="15"/>
      <c r="U27" s="15"/>
      <c r="V27" s="15"/>
      <c r="W27" s="15"/>
      <c r="X27" s="15"/>
      <c r="Y27" s="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7"/>
      <c r="AP27" s="2"/>
      <c r="AQ27" s="2"/>
      <c r="AR27" s="2"/>
      <c r="AS27" s="2"/>
      <c r="AT27" s="2"/>
      <c r="AU27" s="11"/>
      <c r="AV27" s="11"/>
      <c r="AW27" s="11"/>
      <c r="AX27" s="11"/>
      <c r="AY27" s="11"/>
      <c r="AZ27" s="11"/>
      <c r="BA27" s="11"/>
      <c r="BB27" s="11"/>
      <c r="BC27" s="14"/>
    </row>
    <row r="28" spans="1:61" ht="15" customHeight="1">
      <c r="A28" s="17"/>
      <c r="B28" s="18" t="s">
        <v>49</v>
      </c>
      <c r="C28" s="18"/>
      <c r="E28" s="2"/>
      <c r="F28" s="2"/>
      <c r="G28" s="2"/>
      <c r="H28" s="2"/>
      <c r="I28" s="2"/>
      <c r="S28" s="15"/>
      <c r="Z28" s="6"/>
      <c r="AA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7"/>
      <c r="AP28" s="2"/>
      <c r="AQ28" s="2"/>
      <c r="AR28" s="2"/>
      <c r="AS28" s="2"/>
      <c r="AT28" s="2"/>
      <c r="AU28" s="11"/>
      <c r="AV28" s="11"/>
      <c r="AW28" s="11"/>
      <c r="AX28" s="11"/>
      <c r="AY28" s="11"/>
      <c r="AZ28" s="11"/>
      <c r="BA28" s="11"/>
      <c r="BB28" s="11"/>
      <c r="BC28" s="14"/>
    </row>
    <row r="29" spans="1:61" ht="15" customHeight="1">
      <c r="A29" s="17"/>
      <c r="B29" s="18" t="s">
        <v>14</v>
      </c>
      <c r="C29" s="18"/>
      <c r="D29" s="1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Y29" s="7"/>
      <c r="AA29" s="2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P29" s="6"/>
      <c r="AQ29" s="6"/>
      <c r="AR29" s="6"/>
      <c r="AS29" s="6"/>
      <c r="AT29" s="6"/>
      <c r="AU29" s="11"/>
      <c r="AV29" s="11"/>
      <c r="AW29" s="11"/>
      <c r="AX29" s="11"/>
      <c r="AY29" s="11"/>
      <c r="AZ29" s="11"/>
      <c r="BA29" s="11"/>
      <c r="BB29" s="11"/>
    </row>
    <row r="30" spans="1:61" ht="15" customHeight="1">
      <c r="B30" s="3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2"/>
      <c r="T30" s="2"/>
      <c r="U30" s="2"/>
      <c r="V30" s="2"/>
      <c r="W30" s="2"/>
      <c r="X30" s="2"/>
      <c r="Y30" s="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7"/>
      <c r="AP30" s="2"/>
      <c r="AQ30" s="2"/>
      <c r="AR30" s="2"/>
      <c r="AS30" s="2"/>
      <c r="AT30" s="2"/>
      <c r="AU30" s="11"/>
      <c r="AV30" s="11"/>
      <c r="AW30" s="11"/>
      <c r="AX30" s="11"/>
      <c r="AY30" s="11"/>
      <c r="AZ30" s="11"/>
      <c r="BA30" s="11"/>
      <c r="BB30" s="11"/>
      <c r="BC30" s="14"/>
    </row>
    <row r="31" spans="1:61" ht="15" customHeight="1">
      <c r="B31" s="3"/>
      <c r="C31" s="2"/>
      <c r="I31" s="2"/>
      <c r="K31" s="2"/>
      <c r="L31" s="2"/>
      <c r="M31" s="2"/>
      <c r="N31" s="2"/>
      <c r="O31" s="2"/>
      <c r="P31" s="2"/>
      <c r="Q31" s="2"/>
      <c r="S31" s="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7"/>
      <c r="AP31" s="2"/>
      <c r="AQ31" s="2"/>
      <c r="AR31" s="2"/>
      <c r="AS31" s="2"/>
      <c r="AT31" s="2"/>
      <c r="AU31" s="11"/>
      <c r="AV31" s="11"/>
      <c r="AW31" s="11"/>
      <c r="AX31" s="11"/>
      <c r="AY31" s="11"/>
      <c r="AZ31" s="11"/>
      <c r="BA31" s="11"/>
      <c r="BB31" s="11"/>
      <c r="BC31" s="14"/>
      <c r="BI31" s="14"/>
    </row>
    <row r="32" spans="1:61" ht="15" customHeight="1">
      <c r="A32" s="27"/>
      <c r="B32" s="3"/>
      <c r="C32" s="2"/>
      <c r="D32" s="2"/>
      <c r="E32" s="2"/>
      <c r="F32" s="2"/>
      <c r="G32" s="2"/>
      <c r="H32" s="2"/>
      <c r="I32" s="2"/>
      <c r="J32" s="2"/>
      <c r="K32" s="2"/>
      <c r="Q32" s="2"/>
      <c r="R32" s="2"/>
      <c r="S32" s="2"/>
      <c r="T32" s="2"/>
      <c r="U32" s="2"/>
      <c r="V32" s="2"/>
      <c r="W32" s="2"/>
      <c r="X32" s="2"/>
      <c r="Y32" s="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12"/>
      <c r="AV32" s="12"/>
      <c r="AW32" s="12"/>
      <c r="AX32" s="12"/>
      <c r="AY32" s="12"/>
      <c r="AZ32" s="12"/>
      <c r="BA32" s="12"/>
      <c r="BB32" s="12"/>
      <c r="BC32" s="14"/>
      <c r="BI32" s="14"/>
    </row>
    <row r="33" spans="1:55">
      <c r="A33" s="27"/>
      <c r="B33" s="3"/>
      <c r="C33" s="2"/>
      <c r="D33" s="2"/>
      <c r="E33" s="2"/>
      <c r="F33" s="2"/>
      <c r="G33" s="2"/>
      <c r="H33" s="2"/>
      <c r="J33" s="2"/>
      <c r="K33" s="2"/>
      <c r="Q33" s="2"/>
      <c r="R33" s="2"/>
      <c r="S33" s="7"/>
      <c r="T33" s="2"/>
      <c r="U33" s="2"/>
      <c r="V33" s="2"/>
      <c r="W33" s="2"/>
      <c r="X33" s="2"/>
      <c r="Y33" s="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7"/>
      <c r="AP33" s="2"/>
      <c r="AQ33" s="2"/>
      <c r="AR33" s="2"/>
      <c r="AS33" s="2"/>
      <c r="AT33" s="2"/>
      <c r="AU33" s="11"/>
      <c r="AV33" s="11"/>
      <c r="AW33" s="11"/>
      <c r="AX33" s="11"/>
      <c r="AY33" s="11"/>
      <c r="AZ33" s="11"/>
      <c r="BA33" s="11"/>
      <c r="BB33" s="11"/>
      <c r="BC33" s="14"/>
    </row>
    <row r="34" spans="1:55" ht="15" customHeight="1">
      <c r="A34" s="20"/>
      <c r="B34" s="3"/>
      <c r="C34" s="2"/>
      <c r="D34" s="2"/>
      <c r="E34" s="2"/>
      <c r="F34" s="2"/>
      <c r="G34" s="2"/>
      <c r="H34" s="2"/>
      <c r="N34" s="18"/>
      <c r="Q34" s="2"/>
      <c r="R34" s="2"/>
      <c r="S34" s="7"/>
      <c r="T34" s="2"/>
      <c r="U34" s="2"/>
      <c r="V34" s="2"/>
      <c r="W34" s="2"/>
      <c r="X34" s="2"/>
      <c r="Y34" s="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7"/>
      <c r="AP34" s="2"/>
      <c r="AQ34" s="2"/>
      <c r="AR34" s="2"/>
      <c r="AS34" s="2"/>
      <c r="AT34" s="2"/>
      <c r="AU34" s="11"/>
      <c r="AV34" s="11"/>
      <c r="AW34" s="11"/>
      <c r="AX34" s="11"/>
      <c r="AY34" s="11"/>
      <c r="AZ34" s="11"/>
      <c r="BA34" s="11"/>
      <c r="BB34" s="11"/>
      <c r="BC34" s="14"/>
    </row>
    <row r="35" spans="1:55" ht="15" customHeight="1">
      <c r="A35" s="27"/>
      <c r="C35" s="2"/>
      <c r="D35" s="2"/>
      <c r="E35" s="2"/>
      <c r="F35" s="2"/>
      <c r="G35" s="2"/>
      <c r="H35" s="2"/>
      <c r="N35" s="18"/>
      <c r="R35" s="2"/>
      <c r="S35" s="7"/>
      <c r="T35" s="2"/>
      <c r="U35" s="2"/>
      <c r="V35" s="2"/>
      <c r="W35" s="2"/>
      <c r="X35" s="2"/>
      <c r="Y35" s="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7"/>
      <c r="AP35" s="2"/>
      <c r="AQ35" s="2"/>
      <c r="AR35" s="2"/>
      <c r="AS35" s="2"/>
      <c r="AT35" s="2"/>
      <c r="AU35" s="11"/>
      <c r="AV35" s="11"/>
      <c r="AW35" s="11"/>
      <c r="AX35" s="11"/>
      <c r="AY35" s="11"/>
      <c r="AZ35" s="11"/>
      <c r="BA35" s="11"/>
      <c r="BB35" s="11"/>
      <c r="BC35" s="14"/>
    </row>
    <row r="36" spans="1:55" ht="15" customHeight="1">
      <c r="A36" s="27"/>
      <c r="S36" s="7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7"/>
      <c r="AP36" s="2"/>
      <c r="AQ36" s="2"/>
      <c r="AR36" s="2"/>
      <c r="AS36" s="2"/>
      <c r="AT36" s="2"/>
      <c r="AU36" s="11"/>
      <c r="AV36" s="11"/>
      <c r="AW36" s="11"/>
      <c r="AX36" s="11"/>
      <c r="AY36" s="11"/>
      <c r="AZ36" s="11"/>
      <c r="BA36" s="11"/>
      <c r="BB36" s="11"/>
      <c r="BC36" s="14"/>
    </row>
    <row r="37" spans="1:55" ht="15" customHeight="1">
      <c r="L37" s="15"/>
      <c r="M37" s="15"/>
      <c r="O37" s="15"/>
      <c r="P37" s="15"/>
      <c r="Y37" s="10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ht="15" customHeight="1">
      <c r="C38" s="18"/>
      <c r="I38" s="15"/>
      <c r="L38" s="15"/>
      <c r="M38" s="15"/>
      <c r="N38" s="18"/>
      <c r="O38" s="15"/>
      <c r="P38" s="15"/>
      <c r="S38" s="10"/>
      <c r="Y38" s="10"/>
      <c r="AO38" s="10"/>
    </row>
    <row r="39" spans="1:55" ht="15" customHeight="1">
      <c r="C39" s="18"/>
      <c r="I39" s="15"/>
      <c r="J39" s="15"/>
      <c r="K39" s="15"/>
      <c r="N39" s="18"/>
      <c r="S39" s="10"/>
      <c r="AH39" s="18"/>
      <c r="AO39" s="10"/>
      <c r="BC39" s="18"/>
    </row>
    <row r="40" spans="1:55" ht="15" customHeight="1">
      <c r="J40" s="15"/>
      <c r="K40" s="15"/>
      <c r="N40" s="18"/>
      <c r="Q40" s="15"/>
      <c r="Y40" s="10"/>
      <c r="AH40" s="18"/>
      <c r="BC40" s="18"/>
    </row>
    <row r="41" spans="1:55" ht="15" customHeight="1">
      <c r="D41" s="15"/>
      <c r="F41" s="15"/>
      <c r="G41" s="15"/>
      <c r="H41" s="15"/>
      <c r="N41" s="18"/>
      <c r="Q41" s="15"/>
      <c r="R41" s="15"/>
      <c r="S41" s="10"/>
      <c r="T41" s="19"/>
      <c r="U41" s="19"/>
      <c r="V41" s="19"/>
      <c r="W41" s="19"/>
      <c r="X41" s="19"/>
      <c r="Z41" s="19"/>
      <c r="AA41" s="19"/>
      <c r="AO41" s="10"/>
    </row>
    <row r="42" spans="1:55" ht="15" customHeight="1">
      <c r="C42" s="18"/>
      <c r="D42" s="15"/>
      <c r="E42" s="15"/>
      <c r="F42" s="15"/>
      <c r="G42" s="15"/>
      <c r="H42" s="15"/>
      <c r="R42" s="15"/>
      <c r="T42" s="19"/>
      <c r="U42" s="19"/>
      <c r="V42" s="19"/>
      <c r="W42" s="19"/>
      <c r="X42" s="19"/>
      <c r="Y42" s="10"/>
      <c r="Z42" s="19"/>
      <c r="AA42" s="19"/>
      <c r="AB42" s="19"/>
      <c r="AC42" s="19"/>
      <c r="AD42" s="19"/>
      <c r="AE42" s="19"/>
      <c r="AF42" s="19"/>
      <c r="AG42" s="19"/>
      <c r="AI42" s="19"/>
      <c r="AJ42" s="19"/>
      <c r="AK42" s="19"/>
      <c r="AL42" s="19"/>
      <c r="AM42" s="19"/>
      <c r="AN42" s="19"/>
      <c r="AP42" s="19"/>
      <c r="AQ42" s="19"/>
      <c r="AR42" s="19"/>
      <c r="AS42" s="28"/>
      <c r="AT42" s="28"/>
    </row>
    <row r="43" spans="1:55" ht="15" customHeight="1">
      <c r="C43" s="18"/>
      <c r="S43" s="10"/>
      <c r="AB43" s="19"/>
      <c r="AC43" s="19"/>
      <c r="AD43" s="19"/>
      <c r="AE43" s="19"/>
      <c r="AF43" s="19"/>
      <c r="AG43" s="19"/>
      <c r="AH43" s="18"/>
      <c r="AI43" s="19"/>
      <c r="AJ43" s="19"/>
      <c r="AK43" s="19"/>
      <c r="AL43" s="19"/>
      <c r="AM43" s="19"/>
      <c r="AN43" s="19"/>
      <c r="AO43" s="10"/>
      <c r="AP43" s="19"/>
      <c r="AQ43" s="19"/>
      <c r="AR43" s="19"/>
      <c r="AS43" s="28"/>
      <c r="AT43" s="28"/>
      <c r="BC43" s="18"/>
    </row>
    <row r="44" spans="1:55" ht="15" customHeight="1">
      <c r="C44" s="18"/>
      <c r="Y44" s="10"/>
      <c r="AH44" s="18"/>
      <c r="BC44" s="18"/>
    </row>
    <row r="45" spans="1:55">
      <c r="C45" s="18"/>
      <c r="S45" s="10"/>
      <c r="Y45" s="25"/>
      <c r="AH45" s="18"/>
      <c r="AO45" s="10"/>
      <c r="BC45" s="18"/>
    </row>
    <row r="46" spans="1:55">
      <c r="S46" s="25"/>
      <c r="Y46" s="29"/>
      <c r="AH46" s="18"/>
      <c r="AO46" s="25"/>
      <c r="BC46" s="18"/>
    </row>
    <row r="47" spans="1:55">
      <c r="S47" s="29"/>
      <c r="Y47" s="25"/>
      <c r="AO47" s="29"/>
    </row>
    <row r="48" spans="1:55">
      <c r="S48" s="25"/>
      <c r="Y48" s="25"/>
      <c r="AO48" s="25"/>
    </row>
    <row r="49" spans="19:41">
      <c r="S49" s="25"/>
      <c r="Y49" s="25"/>
      <c r="AO49" s="25"/>
    </row>
    <row r="50" spans="19:41">
      <c r="S50" s="25"/>
      <c r="Y50" s="25"/>
      <c r="AO50" s="25"/>
    </row>
    <row r="51" spans="19:41">
      <c r="S51" s="25"/>
      <c r="Y51" s="25"/>
      <c r="AO51" s="25"/>
    </row>
    <row r="52" spans="19:41">
      <c r="S52" s="25"/>
      <c r="Y52" s="25"/>
      <c r="AO52" s="25"/>
    </row>
    <row r="53" spans="19:41">
      <c r="S53" s="25"/>
      <c r="Y53" s="25"/>
      <c r="AO53" s="25"/>
    </row>
    <row r="54" spans="19:41" ht="18" customHeight="1">
      <c r="S54" s="25"/>
      <c r="Y54" s="25"/>
      <c r="AO54" s="25"/>
    </row>
    <row r="55" spans="19:41">
      <c r="S55" s="25"/>
      <c r="Y55" s="25"/>
      <c r="AO55" s="25"/>
    </row>
    <row r="56" spans="19:41">
      <c r="S56" s="25"/>
      <c r="Y56" s="25"/>
      <c r="AO56" s="25"/>
    </row>
    <row r="57" spans="19:41">
      <c r="S57" s="25"/>
      <c r="Y57" s="25"/>
      <c r="AO57" s="25"/>
    </row>
    <row r="58" spans="19:41">
      <c r="S58" s="25"/>
      <c r="Y58" s="29"/>
      <c r="AO58" s="25"/>
    </row>
    <row r="59" spans="19:41">
      <c r="S59" s="29"/>
      <c r="Y59" s="25"/>
      <c r="AO59" s="29"/>
    </row>
    <row r="60" spans="19:41">
      <c r="S60" s="25"/>
      <c r="Y60" s="25"/>
      <c r="AO60" s="25"/>
    </row>
    <row r="61" spans="19:41">
      <c r="S61" s="25"/>
      <c r="Y61" s="25"/>
      <c r="AO61" s="25"/>
    </row>
    <row r="62" spans="19:41">
      <c r="S62" s="25"/>
      <c r="Y62" s="25"/>
      <c r="AO62" s="25"/>
    </row>
    <row r="63" spans="19:41">
      <c r="S63" s="25"/>
      <c r="Y63" s="25"/>
      <c r="AO63" s="25"/>
    </row>
    <row r="64" spans="19:41">
      <c r="S64" s="25"/>
      <c r="Y64" s="25"/>
      <c r="AO64" s="25"/>
    </row>
    <row r="65" spans="19:41">
      <c r="S65" s="25"/>
      <c r="Y65" s="25"/>
      <c r="AO65" s="25"/>
    </row>
    <row r="66" spans="19:41">
      <c r="S66" s="25"/>
      <c r="Y66" s="25"/>
      <c r="AO66" s="25"/>
    </row>
    <row r="67" spans="19:41">
      <c r="S67" s="25"/>
      <c r="Y67" s="25"/>
      <c r="AO67" s="25"/>
    </row>
    <row r="68" spans="19:41">
      <c r="S68" s="25"/>
      <c r="Y68" s="25"/>
      <c r="AO68" s="25"/>
    </row>
    <row r="69" spans="19:41">
      <c r="S69" s="25"/>
      <c r="Y69" s="29"/>
      <c r="AO69" s="25"/>
    </row>
    <row r="70" spans="19:41">
      <c r="S70" s="29"/>
      <c r="Y70" s="25"/>
      <c r="AO70" s="29"/>
    </row>
    <row r="71" spans="19:41">
      <c r="S71" s="25"/>
      <c r="Y71" s="25"/>
      <c r="AO71" s="25"/>
    </row>
    <row r="72" spans="19:41">
      <c r="S72" s="25"/>
      <c r="Y72" s="25"/>
      <c r="AO72" s="25"/>
    </row>
    <row r="73" spans="19:41">
      <c r="S73" s="25"/>
      <c r="Y73" s="25"/>
      <c r="AO73" s="25"/>
    </row>
    <row r="74" spans="19:41">
      <c r="S74" s="25"/>
      <c r="Y74" s="25"/>
      <c r="AO74" s="25"/>
    </row>
    <row r="75" spans="19:41">
      <c r="S75" s="25"/>
      <c r="Y75" s="25"/>
      <c r="AO75" s="25"/>
    </row>
    <row r="76" spans="19:41">
      <c r="S76" s="25"/>
      <c r="Y76" s="25"/>
      <c r="AO76" s="25"/>
    </row>
    <row r="77" spans="19:41">
      <c r="S77" s="25"/>
      <c r="Y77" s="25"/>
      <c r="AO77" s="25"/>
    </row>
    <row r="78" spans="19:41">
      <c r="S78" s="25"/>
      <c r="Y78" s="30"/>
      <c r="AO78" s="25"/>
    </row>
    <row r="79" spans="19:41">
      <c r="S79" s="30"/>
      <c r="Y79" s="29"/>
      <c r="AO79" s="30"/>
    </row>
    <row r="80" spans="19:41">
      <c r="S80" s="29"/>
      <c r="Y80" s="25"/>
      <c r="AO80" s="29"/>
    </row>
    <row r="81" spans="19:41">
      <c r="S81" s="25"/>
      <c r="Y81" s="25"/>
      <c r="AO81" s="25"/>
    </row>
    <row r="82" spans="19:41">
      <c r="S82" s="25"/>
      <c r="Y82" s="25"/>
      <c r="AO82" s="25"/>
    </row>
    <row r="83" spans="19:41">
      <c r="S83" s="25"/>
      <c r="Y83" s="25"/>
      <c r="AO83" s="25"/>
    </row>
    <row r="84" spans="19:41">
      <c r="S84" s="25"/>
      <c r="Y84" s="25"/>
      <c r="AO84" s="25"/>
    </row>
    <row r="85" spans="19:41">
      <c r="S85" s="25"/>
      <c r="Y85" s="25"/>
      <c r="AO85" s="25"/>
    </row>
    <row r="86" spans="19:41">
      <c r="S86" s="25"/>
      <c r="Y86" s="30"/>
      <c r="AO86" s="25"/>
    </row>
    <row r="87" spans="19:41">
      <c r="S87" s="30"/>
      <c r="Y87" s="29"/>
      <c r="AO87" s="30"/>
    </row>
    <row r="88" spans="19:41">
      <c r="S88" s="29"/>
      <c r="Y88" s="25"/>
      <c r="AO88" s="29"/>
    </row>
    <row r="89" spans="19:41">
      <c r="S89" s="25"/>
      <c r="Y89" s="25"/>
      <c r="AO89" s="25"/>
    </row>
    <row r="90" spans="19:41">
      <c r="S90" s="25"/>
      <c r="Y90" s="25"/>
      <c r="AO90" s="25"/>
    </row>
    <row r="91" spans="19:41">
      <c r="S91" s="25"/>
      <c r="Y91" s="25"/>
      <c r="AO91" s="25"/>
    </row>
    <row r="92" spans="19:41">
      <c r="S92" s="25"/>
      <c r="Y92" s="25"/>
      <c r="AO92" s="25"/>
    </row>
    <row r="93" spans="19:41">
      <c r="S93" s="25"/>
      <c r="Y93" s="30"/>
      <c r="AO93" s="25"/>
    </row>
    <row r="94" spans="19:41">
      <c r="S94" s="30"/>
      <c r="Y94" s="25"/>
      <c r="AO94" s="30"/>
    </row>
    <row r="95" spans="19:41">
      <c r="S95" s="25"/>
      <c r="AO95" s="25"/>
    </row>
  </sheetData>
  <sortState xmlns:xlrd2="http://schemas.microsoft.com/office/spreadsheetml/2017/richdata2" ref="AA11:AE46">
    <sortCondition ref="AA11:AA46"/>
  </sortState>
  <pageMargins left="0.7" right="0.7" top="0.75" bottom="0.75" header="0.3" footer="0.3"/>
  <pageSetup scale="56" fitToWidth="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47F5C4-DAFD-4252-BA15-11F0F4EE9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ced3b-310d-45b8-97bf-d36cbbb5d34b"/>
    <ds:schemaRef ds:uri="991330b7-a67c-4846-8b6a-4c888ec25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F11AF8-AA70-4C23-B05E-368227B00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761B6A-AC5A-4CA5-BB01-1F5841B044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D1</vt:lpstr>
      <vt:lpstr>'Table D1'!Print_Titles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Microsoft Office User</cp:lastModifiedBy>
  <cp:lastPrinted>2021-03-22T16:18:56Z</cp:lastPrinted>
  <dcterms:created xsi:type="dcterms:W3CDTF">2018-03-01T15:24:08Z</dcterms:created>
  <dcterms:modified xsi:type="dcterms:W3CDTF">2023-06-12T10:20:20Z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