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135c2ade45e6cd2/Desktop/Mena's project/"/>
    </mc:Choice>
  </mc:AlternateContent>
  <xr:revisionPtr revIDLastSave="333" documentId="8_{FA072D67-A40B-4DA0-902C-31031BBA577D}" xr6:coauthVersionLast="47" xr6:coauthVersionMax="47" xr10:uidLastSave="{8BD27A10-D6F8-46DA-9115-0B979B9B06F6}"/>
  <bookViews>
    <workbookView xWindow="-110" yWindow="-110" windowWidth="19420" windowHeight="10300" activeTab="1" xr2:uid="{BEC56406-F0D6-4330-8848-C14D57B18A9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9" i="2" l="1"/>
  <c r="AG9" i="2"/>
  <c r="AF10" i="2"/>
  <c r="AG10" i="2"/>
  <c r="AD9" i="2"/>
  <c r="AE9" i="2"/>
  <c r="AD10" i="2"/>
  <c r="AE10" i="2"/>
  <c r="AC10" i="2"/>
  <c r="AB10" i="2"/>
  <c r="AC9" i="2"/>
  <c r="AB9" i="2"/>
  <c r="Z11" i="2"/>
  <c r="AA11" i="2"/>
  <c r="Z12" i="2"/>
  <c r="AA12" i="2"/>
  <c r="X11" i="2"/>
  <c r="Y11" i="2"/>
  <c r="X12" i="2"/>
  <c r="Y12" i="2"/>
  <c r="V11" i="2"/>
  <c r="W11" i="2"/>
  <c r="V12" i="2"/>
  <c r="W12" i="2"/>
  <c r="U12" i="2"/>
  <c r="T12" i="2"/>
  <c r="U11" i="2"/>
  <c r="T11" i="2"/>
  <c r="S9" i="2"/>
  <c r="R9" i="2"/>
  <c r="S8" i="2"/>
  <c r="R8" i="2"/>
  <c r="Q9" i="2"/>
  <c r="P9" i="2"/>
  <c r="Q8" i="2"/>
  <c r="P8" i="2"/>
  <c r="O9" i="2"/>
  <c r="N9" i="2"/>
  <c r="O8" i="2"/>
  <c r="N8" i="2"/>
  <c r="L9" i="2"/>
  <c r="K9" i="2"/>
  <c r="L8" i="2"/>
  <c r="K8" i="2"/>
  <c r="I9" i="2"/>
  <c r="H9" i="2"/>
  <c r="I8" i="2"/>
  <c r="H8" i="2"/>
  <c r="F9" i="2"/>
  <c r="E9" i="2"/>
  <c r="F8" i="2"/>
  <c r="E8" i="2"/>
  <c r="C9" i="2"/>
  <c r="B9" i="2"/>
  <c r="C8" i="2"/>
  <c r="B8" i="2"/>
  <c r="Y23" i="1"/>
  <c r="S23" i="1"/>
  <c r="P23" i="1"/>
  <c r="M18" i="1"/>
  <c r="M19" i="1"/>
  <c r="M20" i="1"/>
  <c r="M21" i="1"/>
  <c r="M22" i="1"/>
  <c r="M23" i="1"/>
  <c r="V23" i="1"/>
  <c r="J23" i="1"/>
  <c r="Y22" i="1"/>
  <c r="S22" i="1"/>
  <c r="V22" i="1"/>
  <c r="P22" i="1"/>
  <c r="J22" i="1"/>
  <c r="Y21" i="1"/>
  <c r="S21" i="1"/>
  <c r="V21" i="1"/>
  <c r="P21" i="1"/>
  <c r="J21" i="1"/>
  <c r="Y20" i="1"/>
  <c r="S20" i="1"/>
  <c r="P20" i="1"/>
  <c r="J20" i="1"/>
  <c r="V18" i="1"/>
  <c r="V19" i="1"/>
  <c r="V20" i="1"/>
  <c r="Y19" i="1"/>
  <c r="S18" i="1"/>
  <c r="S19" i="1"/>
  <c r="P18" i="1"/>
  <c r="P19" i="1"/>
  <c r="J18" i="1"/>
  <c r="J19" i="1"/>
  <c r="Y18" i="1"/>
  <c r="Y17" i="1"/>
  <c r="V17" i="1"/>
  <c r="S17" i="1"/>
  <c r="P17" i="1"/>
  <c r="M17" i="1"/>
  <c r="J17" i="1"/>
  <c r="G19" i="1"/>
  <c r="G20" i="1"/>
  <c r="G21" i="1"/>
  <c r="G22" i="1"/>
  <c r="G23" i="1"/>
  <c r="G24" i="1"/>
  <c r="D19" i="1"/>
  <c r="D20" i="1"/>
  <c r="D21" i="1"/>
  <c r="D22" i="1"/>
  <c r="D23" i="1"/>
  <c r="D24" i="1"/>
  <c r="G18" i="1"/>
  <c r="D18" i="1"/>
  <c r="G17" i="1"/>
  <c r="D17" i="1"/>
</calcChain>
</file>

<file path=xl/sharedStrings.xml><?xml version="1.0" encoding="utf-8"?>
<sst xmlns="http://schemas.openxmlformats.org/spreadsheetml/2006/main" count="83" uniqueCount="33">
  <si>
    <t>G</t>
  </si>
  <si>
    <t>mid point</t>
  </si>
  <si>
    <t>slope</t>
  </si>
  <si>
    <t>FINF</t>
  </si>
  <si>
    <t>Before</t>
  </si>
  <si>
    <t>MR2303</t>
  </si>
  <si>
    <t>MR3003</t>
  </si>
  <si>
    <t>MR3001</t>
  </si>
  <si>
    <t>MR3004</t>
  </si>
  <si>
    <t>INap (10 ms)</t>
  </si>
  <si>
    <t>%</t>
  </si>
  <si>
    <t>INap (200 ms)</t>
  </si>
  <si>
    <t>Tau</t>
  </si>
  <si>
    <t>0 mV</t>
  </si>
  <si>
    <t>10 mV</t>
  </si>
  <si>
    <t>(-20) mV</t>
  </si>
  <si>
    <t>After AR-787</t>
  </si>
  <si>
    <t>before</t>
  </si>
  <si>
    <t>after</t>
  </si>
  <si>
    <t>cap</t>
  </si>
  <si>
    <t xml:space="preserve">current </t>
  </si>
  <si>
    <t>ratio</t>
  </si>
  <si>
    <t>AR2002</t>
  </si>
  <si>
    <t>AR2003</t>
  </si>
  <si>
    <t>AR2004</t>
  </si>
  <si>
    <t>AR2005</t>
  </si>
  <si>
    <t xml:space="preserve">current (pA) </t>
  </si>
  <si>
    <t>cap (pF)</t>
  </si>
  <si>
    <t>current density (-20 mV)</t>
  </si>
  <si>
    <t>current density (-60 mV)</t>
  </si>
  <si>
    <t>current density (-50 mV)</t>
  </si>
  <si>
    <t>current density (-40 mV)</t>
  </si>
  <si>
    <t>AR2001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</si>
</sst>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/>
    <xf numFmtId="17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7370F-80E2-4FF7-BF0E-DE776BDD9975}">
  <dimension ref="A1:Y24"/>
  <sheetViews>
    <sheetView workbookViewId="0">
      <selection activeCell="M17" sqref="M17:M23"/>
    </sheetView>
  </sheetViews>
  <sheetFormatPr defaultRowHeight="14.5" x14ac:dyDescent="0.35"/>
  <cols>
    <col min="7" max="7" width="14.81640625" customWidth="1"/>
    <col min="8" max="8" width="14.54296875" customWidth="1"/>
    <col min="17" max="17" width="16.1796875" customWidth="1"/>
    <col min="18" max="18" width="16.90625" customWidth="1"/>
    <col min="20" max="20" width="23.453125" customWidth="1"/>
  </cols>
  <sheetData>
    <row r="1" spans="2:25" x14ac:dyDescent="0.35">
      <c r="C1" t="s">
        <v>4</v>
      </c>
      <c r="M1" s="2" t="s">
        <v>16</v>
      </c>
    </row>
    <row r="2" spans="2:25" x14ac:dyDescent="0.35">
      <c r="C2" t="s">
        <v>0</v>
      </c>
      <c r="E2" t="s">
        <v>3</v>
      </c>
      <c r="G2" t="s">
        <v>9</v>
      </c>
      <c r="H2" t="s">
        <v>11</v>
      </c>
      <c r="I2" t="s">
        <v>12</v>
      </c>
      <c r="M2" t="s">
        <v>0</v>
      </c>
      <c r="O2" t="s">
        <v>3</v>
      </c>
      <c r="Q2" t="s">
        <v>9</v>
      </c>
      <c r="R2" t="s">
        <v>11</v>
      </c>
      <c r="S2" t="s">
        <v>12</v>
      </c>
    </row>
    <row r="3" spans="2:25" x14ac:dyDescent="0.35">
      <c r="C3" t="s">
        <v>1</v>
      </c>
      <c r="D3" t="s">
        <v>2</v>
      </c>
      <c r="E3" t="s">
        <v>1</v>
      </c>
      <c r="F3" t="s">
        <v>2</v>
      </c>
      <c r="G3" t="s">
        <v>10</v>
      </c>
      <c r="H3" t="s">
        <v>10</v>
      </c>
      <c r="I3" t="s">
        <v>15</v>
      </c>
      <c r="J3" t="s">
        <v>13</v>
      </c>
      <c r="K3" t="s">
        <v>14</v>
      </c>
      <c r="M3" t="s">
        <v>1</v>
      </c>
      <c r="N3" t="s">
        <v>2</v>
      </c>
      <c r="O3" t="s">
        <v>1</v>
      </c>
      <c r="P3" t="s">
        <v>2</v>
      </c>
      <c r="Q3" t="s">
        <v>10</v>
      </c>
      <c r="R3" t="s">
        <v>10</v>
      </c>
      <c r="S3" t="s">
        <v>15</v>
      </c>
      <c r="T3" t="s">
        <v>13</v>
      </c>
      <c r="U3" t="s">
        <v>14</v>
      </c>
    </row>
    <row r="4" spans="2:25" x14ac:dyDescent="0.35">
      <c r="B4" t="s">
        <v>5</v>
      </c>
      <c r="C4">
        <v>-48.494999999999997</v>
      </c>
      <c r="D4">
        <v>3.56</v>
      </c>
      <c r="E4">
        <v>-97.472999999999999</v>
      </c>
      <c r="F4">
        <v>-3.28</v>
      </c>
      <c r="G4" s="1">
        <v>8.7810000000000006</v>
      </c>
      <c r="H4" s="1">
        <v>0.89</v>
      </c>
      <c r="I4">
        <v>1200</v>
      </c>
      <c r="J4">
        <v>774</v>
      </c>
      <c r="K4">
        <v>599</v>
      </c>
      <c r="M4">
        <v>-54.762999999999998</v>
      </c>
      <c r="N4">
        <v>3.8</v>
      </c>
      <c r="O4">
        <v>-105.02</v>
      </c>
      <c r="P4">
        <v>-3.5</v>
      </c>
      <c r="Q4" s="1">
        <v>4.3</v>
      </c>
      <c r="R4" s="1">
        <v>0.75</v>
      </c>
      <c r="S4">
        <v>750</v>
      </c>
      <c r="T4">
        <v>600</v>
      </c>
      <c r="U4">
        <v>580</v>
      </c>
    </row>
    <row r="5" spans="2:25" x14ac:dyDescent="0.35">
      <c r="B5" t="s">
        <v>7</v>
      </c>
      <c r="C5">
        <v>-45.658999999999999</v>
      </c>
      <c r="D5">
        <v>4.12</v>
      </c>
      <c r="E5">
        <v>-96.968999999999994</v>
      </c>
      <c r="F5">
        <v>-3.68</v>
      </c>
      <c r="G5" s="1">
        <v>4.04</v>
      </c>
      <c r="H5" s="1">
        <v>0.98</v>
      </c>
      <c r="I5">
        <v>978.4</v>
      </c>
      <c r="J5">
        <v>754</v>
      </c>
      <c r="K5">
        <v>549</v>
      </c>
      <c r="M5">
        <v>-53.359000000000002</v>
      </c>
      <c r="N5">
        <v>4.3899999999999997</v>
      </c>
      <c r="O5">
        <v>-98.97</v>
      </c>
      <c r="P5">
        <v>-3.9</v>
      </c>
      <c r="Q5" s="1">
        <v>5.5449999999999999</v>
      </c>
      <c r="R5" s="1">
        <v>0.93</v>
      </c>
      <c r="S5">
        <v>707</v>
      </c>
      <c r="T5">
        <v>594.79999999999995</v>
      </c>
      <c r="U5">
        <v>520</v>
      </c>
    </row>
    <row r="6" spans="2:25" x14ac:dyDescent="0.35">
      <c r="B6" t="s">
        <v>6</v>
      </c>
      <c r="C6">
        <v>-38.247999999999998</v>
      </c>
      <c r="D6">
        <v>4.5570000000000004</v>
      </c>
      <c r="E6">
        <v>-81.55</v>
      </c>
      <c r="F6">
        <v>-3.6230000000000002</v>
      </c>
      <c r="G6" s="1">
        <v>4.79</v>
      </c>
      <c r="H6" s="1">
        <v>0.59</v>
      </c>
      <c r="I6">
        <v>1107</v>
      </c>
      <c r="J6">
        <v>823.1</v>
      </c>
      <c r="K6">
        <v>659</v>
      </c>
      <c r="M6">
        <v>-43.63</v>
      </c>
      <c r="N6">
        <v>3.7</v>
      </c>
      <c r="O6">
        <v>-83.912999999999997</v>
      </c>
      <c r="P6">
        <v>-3.8</v>
      </c>
      <c r="Q6" s="1">
        <v>4.13</v>
      </c>
      <c r="R6" s="1">
        <v>0.85</v>
      </c>
      <c r="S6">
        <v>818.3</v>
      </c>
      <c r="T6">
        <v>640.79999999999995</v>
      </c>
      <c r="U6">
        <v>568.9</v>
      </c>
    </row>
    <row r="7" spans="2:25" x14ac:dyDescent="0.35">
      <c r="B7" t="s">
        <v>8</v>
      </c>
      <c r="C7">
        <v>-44.244999999999997</v>
      </c>
      <c r="D7">
        <v>4.1500000000000004</v>
      </c>
      <c r="E7">
        <v>-86.65</v>
      </c>
      <c r="F7">
        <v>-3.45</v>
      </c>
      <c r="G7" s="1">
        <v>7.42</v>
      </c>
      <c r="H7" s="1">
        <v>0.68</v>
      </c>
      <c r="I7">
        <v>1186</v>
      </c>
      <c r="J7">
        <v>899.2</v>
      </c>
      <c r="K7">
        <v>837</v>
      </c>
      <c r="M7">
        <v>-48.622</v>
      </c>
      <c r="N7">
        <v>3.63</v>
      </c>
      <c r="O7">
        <v>-94.649000000000001</v>
      </c>
      <c r="P7">
        <v>-3.2</v>
      </c>
      <c r="Q7" s="1">
        <v>5.2</v>
      </c>
      <c r="R7" s="1">
        <v>0.5</v>
      </c>
      <c r="S7">
        <v>880</v>
      </c>
      <c r="T7">
        <v>687.4</v>
      </c>
      <c r="U7">
        <v>619.1</v>
      </c>
    </row>
    <row r="8" spans="2:25" x14ac:dyDescent="0.35">
      <c r="B8" t="s">
        <v>32</v>
      </c>
    </row>
    <row r="9" spans="2:25" x14ac:dyDescent="0.35">
      <c r="B9" t="s">
        <v>22</v>
      </c>
      <c r="C9">
        <v>-44.412999999999997</v>
      </c>
      <c r="D9">
        <v>4.7779999999999996</v>
      </c>
      <c r="E9">
        <v>-96.703999999999994</v>
      </c>
      <c r="F9">
        <v>-2.8149999999999999</v>
      </c>
      <c r="I9">
        <v>1419</v>
      </c>
      <c r="J9">
        <v>1202</v>
      </c>
      <c r="K9">
        <v>1184</v>
      </c>
      <c r="M9">
        <v>-61.779000000000003</v>
      </c>
      <c r="N9">
        <v>4.97</v>
      </c>
      <c r="O9">
        <v>-107.61</v>
      </c>
      <c r="P9">
        <v>-2.66</v>
      </c>
      <c r="S9">
        <v>1053</v>
      </c>
      <c r="T9">
        <v>981</v>
      </c>
      <c r="U9">
        <v>731</v>
      </c>
    </row>
    <row r="10" spans="2:25" x14ac:dyDescent="0.35">
      <c r="B10" t="s">
        <v>23</v>
      </c>
      <c r="C10">
        <v>-50.89</v>
      </c>
      <c r="D10">
        <v>4.0999999999999996</v>
      </c>
      <c r="E10">
        <v>-88.504999999999995</v>
      </c>
      <c r="F10">
        <v>-2.1150000000000002</v>
      </c>
      <c r="I10">
        <v>1824</v>
      </c>
      <c r="J10">
        <v>1726</v>
      </c>
      <c r="K10">
        <v>1546</v>
      </c>
      <c r="M10">
        <v>-55.207999999999998</v>
      </c>
      <c r="N10">
        <v>4.9800000000000004</v>
      </c>
      <c r="O10">
        <v>-98.576999999999998</v>
      </c>
      <c r="P10">
        <v>-2.3199999999999998</v>
      </c>
      <c r="Q10" s="1"/>
      <c r="R10" s="1"/>
      <c r="S10" s="1">
        <v>1681</v>
      </c>
      <c r="T10" s="1">
        <v>1544</v>
      </c>
      <c r="U10" s="1">
        <v>1523</v>
      </c>
    </row>
    <row r="11" spans="2:25" x14ac:dyDescent="0.35">
      <c r="B11" t="s">
        <v>24</v>
      </c>
      <c r="C11">
        <v>-44.652000000000001</v>
      </c>
      <c r="D11">
        <v>3.52</v>
      </c>
      <c r="E11">
        <v>-88.394000000000005</v>
      </c>
      <c r="F11">
        <v>-2.87</v>
      </c>
      <c r="I11">
        <v>1199</v>
      </c>
      <c r="J11">
        <v>860</v>
      </c>
      <c r="K11">
        <v>742</v>
      </c>
      <c r="M11">
        <v>-46.755000000000003</v>
      </c>
      <c r="N11">
        <v>3.57</v>
      </c>
      <c r="O11">
        <v>-92.786000000000001</v>
      </c>
      <c r="P11">
        <v>-2.68</v>
      </c>
      <c r="Q11" s="1"/>
      <c r="R11" s="1"/>
      <c r="S11" s="1">
        <v>989</v>
      </c>
      <c r="T11" s="1">
        <v>672</v>
      </c>
      <c r="U11" s="1">
        <v>577</v>
      </c>
    </row>
    <row r="12" spans="2:25" x14ac:dyDescent="0.35">
      <c r="B12" t="s">
        <v>25</v>
      </c>
      <c r="Q12" s="1"/>
      <c r="R12" s="1"/>
      <c r="S12" s="1"/>
      <c r="T12" s="1"/>
    </row>
    <row r="13" spans="2:25" x14ac:dyDescent="0.35">
      <c r="Q13" s="1"/>
      <c r="R13" s="1"/>
      <c r="S13" s="1"/>
      <c r="T13" s="1"/>
    </row>
    <row r="14" spans="2:25" x14ac:dyDescent="0.35">
      <c r="B14" s="5" t="s">
        <v>28</v>
      </c>
      <c r="G14" s="1"/>
      <c r="H14" s="5" t="s">
        <v>29</v>
      </c>
      <c r="N14" s="5" t="s">
        <v>30</v>
      </c>
      <c r="T14" s="5" t="s">
        <v>31</v>
      </c>
    </row>
    <row r="15" spans="2:25" x14ac:dyDescent="0.35">
      <c r="B15" t="s">
        <v>17</v>
      </c>
      <c r="E15" t="s">
        <v>18</v>
      </c>
      <c r="H15" t="s">
        <v>17</v>
      </c>
      <c r="K15" t="s">
        <v>18</v>
      </c>
      <c r="N15" t="s">
        <v>17</v>
      </c>
      <c r="Q15" t="s">
        <v>18</v>
      </c>
      <c r="T15" t="s">
        <v>17</v>
      </c>
      <c r="W15" t="s">
        <v>18</v>
      </c>
    </row>
    <row r="16" spans="2:25" x14ac:dyDescent="0.35">
      <c r="B16" t="s">
        <v>26</v>
      </c>
      <c r="C16" t="s">
        <v>27</v>
      </c>
      <c r="D16" t="s">
        <v>21</v>
      </c>
      <c r="E16" t="s">
        <v>20</v>
      </c>
      <c r="F16" t="s">
        <v>19</v>
      </c>
      <c r="G16" t="s">
        <v>21</v>
      </c>
      <c r="H16" t="s">
        <v>26</v>
      </c>
      <c r="I16" t="s">
        <v>27</v>
      </c>
      <c r="J16" t="s">
        <v>21</v>
      </c>
      <c r="K16" t="s">
        <v>20</v>
      </c>
      <c r="L16" t="s">
        <v>19</v>
      </c>
      <c r="M16" t="s">
        <v>21</v>
      </c>
      <c r="N16" t="s">
        <v>26</v>
      </c>
      <c r="O16" t="s">
        <v>27</v>
      </c>
      <c r="P16" t="s">
        <v>21</v>
      </c>
      <c r="Q16" t="s">
        <v>20</v>
      </c>
      <c r="R16" t="s">
        <v>19</v>
      </c>
      <c r="S16" t="s">
        <v>21</v>
      </c>
      <c r="T16" t="s">
        <v>26</v>
      </c>
      <c r="U16" t="s">
        <v>27</v>
      </c>
      <c r="V16" t="s">
        <v>21</v>
      </c>
      <c r="W16" t="s">
        <v>20</v>
      </c>
      <c r="X16" t="s">
        <v>19</v>
      </c>
      <c r="Y16" t="s">
        <v>21</v>
      </c>
    </row>
    <row r="17" spans="1:25" x14ac:dyDescent="0.35">
      <c r="A17" t="s">
        <v>5</v>
      </c>
      <c r="B17">
        <v>-892.72</v>
      </c>
      <c r="C17">
        <v>6.78</v>
      </c>
      <c r="D17" s="4">
        <f>B17/C17</f>
        <v>-131.66961651917404</v>
      </c>
      <c r="E17">
        <v>-640.48</v>
      </c>
      <c r="F17">
        <v>6.78</v>
      </c>
      <c r="G17" s="3">
        <f>E17/F17</f>
        <v>-94.466076696165189</v>
      </c>
      <c r="H17">
        <v>-226.59</v>
      </c>
      <c r="I17">
        <v>6.78</v>
      </c>
      <c r="J17" s="3">
        <f>H17/I17</f>
        <v>-33.420353982300881</v>
      </c>
      <c r="K17">
        <v>-406.44</v>
      </c>
      <c r="L17">
        <v>6.78</v>
      </c>
      <c r="M17" s="3">
        <f>K17/L17</f>
        <v>-59.946902654867252</v>
      </c>
      <c r="N17">
        <v>-594.42999999999995</v>
      </c>
      <c r="O17">
        <v>6.78</v>
      </c>
      <c r="P17" s="3">
        <f>N17/O17</f>
        <v>-87.674041297935091</v>
      </c>
      <c r="Q17">
        <v>-599.32000000000005</v>
      </c>
      <c r="R17">
        <v>6.78</v>
      </c>
      <c r="S17" s="3">
        <f>Q17/R17</f>
        <v>-88.39528023598821</v>
      </c>
      <c r="T17">
        <v>-871.6</v>
      </c>
      <c r="U17">
        <v>6.78</v>
      </c>
      <c r="V17" s="3">
        <f>T17/U17</f>
        <v>-128.55457227138643</v>
      </c>
      <c r="W17">
        <v>-678.67</v>
      </c>
      <c r="X17">
        <v>6.78</v>
      </c>
      <c r="Y17" s="3">
        <f>W17/X17</f>
        <v>-100.09882005899703</v>
      </c>
    </row>
    <row r="18" spans="1:25" x14ac:dyDescent="0.35">
      <c r="A18" t="s">
        <v>7</v>
      </c>
      <c r="B18">
        <v>-1460</v>
      </c>
      <c r="C18">
        <v>10.27</v>
      </c>
      <c r="D18" s="4">
        <f>B18/C18</f>
        <v>-142.16163583252191</v>
      </c>
      <c r="E18">
        <v>-2450</v>
      </c>
      <c r="F18">
        <v>10.27</v>
      </c>
      <c r="G18" s="3">
        <f>E18/F18</f>
        <v>-238.5589094449854</v>
      </c>
      <c r="H18">
        <v>-234.07</v>
      </c>
      <c r="I18">
        <v>10.27</v>
      </c>
      <c r="J18" s="3">
        <f t="shared" ref="J18:J23" si="0">H18/I18</f>
        <v>-22.791626095423563</v>
      </c>
      <c r="K18">
        <v>-1173</v>
      </c>
      <c r="L18">
        <v>10.27</v>
      </c>
      <c r="M18" s="3">
        <f t="shared" ref="M18:M23" si="1">K18/L18</f>
        <v>-114.2161635832522</v>
      </c>
      <c r="N18">
        <v>-1256</v>
      </c>
      <c r="O18">
        <v>10.27</v>
      </c>
      <c r="P18" s="3">
        <f t="shared" ref="P18:P23" si="2">N18/O18</f>
        <v>-122.29795520934762</v>
      </c>
      <c r="Q18">
        <v>-3115</v>
      </c>
      <c r="R18">
        <v>10.27</v>
      </c>
      <c r="S18" s="3">
        <f t="shared" ref="S18:S23" si="3">Q18/R18</f>
        <v>-303.31061343719574</v>
      </c>
      <c r="T18">
        <v>-2281</v>
      </c>
      <c r="U18">
        <v>10.27</v>
      </c>
      <c r="V18" s="3">
        <f t="shared" ref="V18:V23" si="4">T18/U18</f>
        <v>-222.10321324245376</v>
      </c>
      <c r="W18">
        <v>-34186</v>
      </c>
      <c r="X18">
        <v>10.27</v>
      </c>
      <c r="Y18" s="3">
        <f>W18/X18</f>
        <v>-3328.7244401168455</v>
      </c>
    </row>
    <row r="19" spans="1:25" x14ac:dyDescent="0.35">
      <c r="A19" t="s">
        <v>6</v>
      </c>
      <c r="B19">
        <v>-1770</v>
      </c>
      <c r="C19">
        <v>11.28</v>
      </c>
      <c r="D19" s="4">
        <f t="shared" ref="D19:D24" si="5">B19/C19</f>
        <v>-156.91489361702128</v>
      </c>
      <c r="E19">
        <v>-1934</v>
      </c>
      <c r="F19">
        <v>11.28</v>
      </c>
      <c r="G19" s="3">
        <f t="shared" ref="G19:G24" si="6">E19/F19</f>
        <v>-171.45390070921988</v>
      </c>
      <c r="H19">
        <v>-30.358000000000001</v>
      </c>
      <c r="I19">
        <v>11.28</v>
      </c>
      <c r="J19" s="3">
        <f t="shared" si="0"/>
        <v>-2.6913120567375888</v>
      </c>
      <c r="K19">
        <v>-49.34</v>
      </c>
      <c r="L19">
        <v>11.28</v>
      </c>
      <c r="M19" s="3">
        <f t="shared" si="1"/>
        <v>-4.3741134751773059</v>
      </c>
      <c r="N19">
        <v>-300.98</v>
      </c>
      <c r="O19">
        <v>11.28</v>
      </c>
      <c r="P19" s="3">
        <f t="shared" si="2"/>
        <v>-26.682624113475182</v>
      </c>
      <c r="Q19">
        <v>-583.86</v>
      </c>
      <c r="R19">
        <v>11.28</v>
      </c>
      <c r="S19" s="3">
        <f t="shared" si="3"/>
        <v>-51.760638297872347</v>
      </c>
      <c r="T19">
        <v>-1397</v>
      </c>
      <c r="U19">
        <v>11.28</v>
      </c>
      <c r="V19" s="3">
        <f t="shared" si="4"/>
        <v>-123.84751773049646</v>
      </c>
      <c r="W19">
        <v>-1820</v>
      </c>
      <c r="X19">
        <v>11.28</v>
      </c>
      <c r="Y19" s="3">
        <f>W19/X19</f>
        <v>-161.34751773049646</v>
      </c>
    </row>
    <row r="20" spans="1:25" x14ac:dyDescent="0.35">
      <c r="A20" t="s">
        <v>8</v>
      </c>
      <c r="B20">
        <v>-4616</v>
      </c>
      <c r="C20">
        <v>4.99</v>
      </c>
      <c r="D20" s="4">
        <f t="shared" si="5"/>
        <v>-925.05010020040072</v>
      </c>
      <c r="E20">
        <v>-4842</v>
      </c>
      <c r="F20">
        <v>4.99</v>
      </c>
      <c r="G20" s="3">
        <f t="shared" si="6"/>
        <v>-970.34068136272538</v>
      </c>
      <c r="H20">
        <v>-159.69999999999999</v>
      </c>
      <c r="I20">
        <v>4.99</v>
      </c>
      <c r="J20" s="3">
        <f t="shared" si="0"/>
        <v>-32.00400801603206</v>
      </c>
      <c r="K20">
        <v>-502.15</v>
      </c>
      <c r="L20">
        <v>4.99</v>
      </c>
      <c r="M20" s="3">
        <f t="shared" si="1"/>
        <v>-100.63126252505009</v>
      </c>
      <c r="N20">
        <v>-3351</v>
      </c>
      <c r="O20">
        <v>4.99</v>
      </c>
      <c r="P20" s="3">
        <f t="shared" si="2"/>
        <v>-671.54308617234472</v>
      </c>
      <c r="Q20">
        <v>-4337</v>
      </c>
      <c r="R20">
        <v>4.99</v>
      </c>
      <c r="S20" s="3">
        <f t="shared" si="3"/>
        <v>-869.13827655310615</v>
      </c>
      <c r="T20">
        <v>-4716</v>
      </c>
      <c r="U20">
        <v>4.99</v>
      </c>
      <c r="V20" s="3">
        <f t="shared" si="4"/>
        <v>-945.09018036072143</v>
      </c>
      <c r="W20">
        <v>-5020</v>
      </c>
      <c r="X20">
        <v>4.99</v>
      </c>
      <c r="Y20" s="3">
        <f>W20/X20</f>
        <v>-1006.0120240480961</v>
      </c>
    </row>
    <row r="21" spans="1:25" x14ac:dyDescent="0.35">
      <c r="A21" t="s">
        <v>22</v>
      </c>
      <c r="B21">
        <v>-4032</v>
      </c>
      <c r="C21">
        <v>4.21</v>
      </c>
      <c r="D21" s="4">
        <f t="shared" si="5"/>
        <v>-957.71971496437061</v>
      </c>
      <c r="E21">
        <v>-4215</v>
      </c>
      <c r="F21">
        <v>4.21</v>
      </c>
      <c r="G21" s="3">
        <f t="shared" si="6"/>
        <v>-1001.187648456057</v>
      </c>
      <c r="H21">
        <v>-343.31</v>
      </c>
      <c r="I21">
        <v>4.21</v>
      </c>
      <c r="J21" s="3">
        <f t="shared" si="0"/>
        <v>-81.546318289786228</v>
      </c>
      <c r="K21">
        <v>-4121</v>
      </c>
      <c r="L21">
        <v>4.21</v>
      </c>
      <c r="M21" s="3">
        <f t="shared" si="1"/>
        <v>-978.85985748218525</v>
      </c>
      <c r="N21">
        <v>-2477</v>
      </c>
      <c r="O21">
        <v>4.21</v>
      </c>
      <c r="P21" s="3">
        <f t="shared" si="2"/>
        <v>-588.36104513064129</v>
      </c>
      <c r="Q21">
        <v>-5091</v>
      </c>
      <c r="R21">
        <v>4.2699999999999996</v>
      </c>
      <c r="S21" s="3">
        <f t="shared" si="3"/>
        <v>-1192.2716627634661</v>
      </c>
      <c r="T21">
        <v>-4050</v>
      </c>
      <c r="U21">
        <v>4.2699999999999996</v>
      </c>
      <c r="V21" s="3">
        <f t="shared" si="4"/>
        <v>-948.4777517564404</v>
      </c>
      <c r="W21">
        <v>-4858</v>
      </c>
      <c r="X21">
        <v>4.2699999999999996</v>
      </c>
      <c r="Y21" s="3">
        <f>W21/X21</f>
        <v>-1137.704918032787</v>
      </c>
    </row>
    <row r="22" spans="1:25" x14ac:dyDescent="0.35">
      <c r="A22" t="s">
        <v>23</v>
      </c>
      <c r="B22">
        <v>-1243</v>
      </c>
      <c r="C22">
        <v>8.83</v>
      </c>
      <c r="D22" s="4">
        <f t="shared" si="5"/>
        <v>-140.77010192525481</v>
      </c>
      <c r="E22">
        <v>-520</v>
      </c>
      <c r="F22">
        <v>8.83</v>
      </c>
      <c r="G22" s="3">
        <f t="shared" si="6"/>
        <v>-58.890147225368061</v>
      </c>
      <c r="H22">
        <v>-90.9</v>
      </c>
      <c r="I22">
        <v>8.83</v>
      </c>
      <c r="J22" s="3">
        <f t="shared" si="0"/>
        <v>-10.294450736126841</v>
      </c>
      <c r="K22">
        <v>-326.41000000000003</v>
      </c>
      <c r="L22">
        <v>8.83</v>
      </c>
      <c r="M22" s="3">
        <f t="shared" si="1"/>
        <v>-36.966024915062292</v>
      </c>
      <c r="N22">
        <v>-930.6</v>
      </c>
      <c r="O22">
        <v>8.83</v>
      </c>
      <c r="P22" s="3">
        <f t="shared" si="2"/>
        <v>-105.39071347678369</v>
      </c>
      <c r="Q22">
        <v>-985.03</v>
      </c>
      <c r="R22">
        <v>8.83</v>
      </c>
      <c r="S22" s="3">
        <f t="shared" si="3"/>
        <v>-111.55492638731596</v>
      </c>
      <c r="T22">
        <v>-1257</v>
      </c>
      <c r="U22">
        <v>8.83</v>
      </c>
      <c r="V22" s="3">
        <f t="shared" si="4"/>
        <v>-142.35560588901473</v>
      </c>
      <c r="W22">
        <v>-1070</v>
      </c>
      <c r="X22">
        <v>8.83</v>
      </c>
      <c r="Y22" s="3">
        <f>W22/X22</f>
        <v>-121.17780294450736</v>
      </c>
    </row>
    <row r="23" spans="1:25" x14ac:dyDescent="0.35">
      <c r="A23" t="s">
        <v>24</v>
      </c>
      <c r="B23">
        <v>-2440</v>
      </c>
      <c r="C23">
        <v>2.25</v>
      </c>
      <c r="D23" s="4">
        <f t="shared" si="5"/>
        <v>-1084.4444444444443</v>
      </c>
      <c r="E23">
        <v>-2680</v>
      </c>
      <c r="F23">
        <v>2.25</v>
      </c>
      <c r="G23" s="3">
        <f t="shared" si="6"/>
        <v>-1191.1111111111111</v>
      </c>
      <c r="H23">
        <v>-264.26</v>
      </c>
      <c r="I23">
        <v>2.25</v>
      </c>
      <c r="J23" s="3">
        <f t="shared" si="0"/>
        <v>-117.44888888888889</v>
      </c>
      <c r="K23">
        <v>-395.06</v>
      </c>
      <c r="L23">
        <v>2.25</v>
      </c>
      <c r="M23" s="3">
        <f t="shared" si="1"/>
        <v>-175.58222222222221</v>
      </c>
      <c r="N23">
        <v>-1163</v>
      </c>
      <c r="O23">
        <v>2.25</v>
      </c>
      <c r="P23" s="3">
        <f t="shared" si="2"/>
        <v>-516.88888888888891</v>
      </c>
      <c r="Q23">
        <v>-1580</v>
      </c>
      <c r="R23">
        <v>2.25</v>
      </c>
      <c r="S23" s="3">
        <f t="shared" si="3"/>
        <v>-702.22222222222217</v>
      </c>
      <c r="T23">
        <v>-2145</v>
      </c>
      <c r="U23">
        <v>2.25</v>
      </c>
      <c r="V23" s="3">
        <f t="shared" si="4"/>
        <v>-953.33333333333337</v>
      </c>
      <c r="W23">
        <v>-2448</v>
      </c>
      <c r="X23">
        <v>2.25</v>
      </c>
      <c r="Y23" s="3">
        <f>W23/X23</f>
        <v>-1088</v>
      </c>
    </row>
    <row r="24" spans="1:25" x14ac:dyDescent="0.35">
      <c r="A24" t="s">
        <v>25</v>
      </c>
      <c r="B24">
        <v>-4258</v>
      </c>
      <c r="C24">
        <v>5.97</v>
      </c>
      <c r="D24" s="4">
        <f t="shared" si="5"/>
        <v>-713.23283082077057</v>
      </c>
      <c r="E24">
        <v>-3770</v>
      </c>
      <c r="F24">
        <v>5.97</v>
      </c>
      <c r="G24" s="3">
        <f t="shared" si="6"/>
        <v>-631.49078726968173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D3AC7-2AA0-485F-8D3F-B733532B0D83}">
  <dimension ref="B3:AG12"/>
  <sheetViews>
    <sheetView tabSelected="1" topLeftCell="R1" workbookViewId="0">
      <selection activeCell="AD9" sqref="AD9:AG10"/>
    </sheetView>
  </sheetViews>
  <sheetFormatPr defaultRowHeight="14.5" x14ac:dyDescent="0.35"/>
  <sheetData>
    <row r="3" spans="2:33" x14ac:dyDescent="0.35">
      <c r="B3" s="1">
        <v>-48.494999999999997</v>
      </c>
      <c r="C3" s="1">
        <v>-54.762999999999998</v>
      </c>
      <c r="E3" s="1">
        <v>3.56</v>
      </c>
      <c r="F3" s="1">
        <v>3.8</v>
      </c>
      <c r="H3" s="1">
        <v>-97.472999999999999</v>
      </c>
      <c r="I3" s="1">
        <v>-105.02</v>
      </c>
      <c r="K3" s="1">
        <v>-3.28</v>
      </c>
      <c r="L3" s="1">
        <v>-3.5</v>
      </c>
      <c r="N3" s="1">
        <v>8.7810000000000006</v>
      </c>
      <c r="O3" s="1">
        <v>4.3</v>
      </c>
      <c r="P3" s="1">
        <v>0.89</v>
      </c>
      <c r="Q3" s="1">
        <v>0.75</v>
      </c>
      <c r="R3" s="1">
        <v>11.74</v>
      </c>
      <c r="S3" s="1">
        <v>10.17</v>
      </c>
      <c r="T3" s="1">
        <v>-128.55000000000001</v>
      </c>
      <c r="U3" s="1"/>
      <c r="V3" s="1">
        <v>-87.67</v>
      </c>
      <c r="W3" s="1"/>
      <c r="X3" s="1">
        <v>-33.42</v>
      </c>
      <c r="Y3" s="1">
        <v>-59.95</v>
      </c>
      <c r="Z3" s="1">
        <v>-131.66999999999999</v>
      </c>
      <c r="AA3" s="1">
        <v>-94.47</v>
      </c>
      <c r="AB3" s="1">
        <v>1200</v>
      </c>
      <c r="AC3" s="1">
        <v>750</v>
      </c>
      <c r="AD3" s="1">
        <v>774</v>
      </c>
      <c r="AE3" s="1">
        <v>600</v>
      </c>
      <c r="AF3" s="1">
        <v>599</v>
      </c>
      <c r="AG3" s="1">
        <v>580</v>
      </c>
    </row>
    <row r="4" spans="2:33" x14ac:dyDescent="0.35">
      <c r="B4" s="1">
        <v>-45.658999999999999</v>
      </c>
      <c r="C4" s="1">
        <v>-53.359000000000002</v>
      </c>
      <c r="E4" s="1">
        <v>4.12</v>
      </c>
      <c r="F4" s="1">
        <v>4.3899999999999997</v>
      </c>
      <c r="H4" s="1">
        <v>-96.968999999999994</v>
      </c>
      <c r="I4" s="1">
        <v>-98.97</v>
      </c>
      <c r="K4" s="1">
        <v>-3.68</v>
      </c>
      <c r="L4" s="1">
        <v>-3.9</v>
      </c>
      <c r="N4" s="1">
        <v>4.04</v>
      </c>
      <c r="O4" s="1">
        <v>5.5449999999999999</v>
      </c>
      <c r="P4" s="1">
        <v>0.98</v>
      </c>
      <c r="Q4" s="1">
        <v>0.93</v>
      </c>
      <c r="R4" s="1">
        <v>9.5399999999999991</v>
      </c>
      <c r="S4" s="1">
        <v>9.14</v>
      </c>
      <c r="T4" s="1">
        <v>-222.1</v>
      </c>
      <c r="U4" s="1"/>
      <c r="V4" s="1">
        <v>-122.3</v>
      </c>
      <c r="W4" s="1"/>
      <c r="X4" s="1">
        <v>-22.79</v>
      </c>
      <c r="Y4" s="1">
        <v>-114.22</v>
      </c>
      <c r="Z4" s="1">
        <v>-142.16200000000001</v>
      </c>
      <c r="AA4" s="1">
        <v>-238.56</v>
      </c>
      <c r="AB4" s="1">
        <v>978.4</v>
      </c>
      <c r="AC4" s="1">
        <v>707</v>
      </c>
      <c r="AD4" s="1">
        <v>754</v>
      </c>
      <c r="AE4" s="1">
        <v>594.79999999999995</v>
      </c>
      <c r="AF4" s="1">
        <v>549</v>
      </c>
      <c r="AG4" s="1">
        <v>520</v>
      </c>
    </row>
    <row r="5" spans="2:33" x14ac:dyDescent="0.35">
      <c r="B5" s="1">
        <v>-38.247999999999998</v>
      </c>
      <c r="C5" s="1">
        <v>-43.63</v>
      </c>
      <c r="E5" s="1">
        <v>4.5570000000000004</v>
      </c>
      <c r="F5" s="1">
        <v>3.7</v>
      </c>
      <c r="H5" s="1">
        <v>-81.55</v>
      </c>
      <c r="I5" s="1">
        <v>-83.912999999999997</v>
      </c>
      <c r="K5" s="1">
        <v>-3.6230000000000002</v>
      </c>
      <c r="L5" s="1">
        <v>-3.8</v>
      </c>
      <c r="N5" s="1">
        <v>4.79</v>
      </c>
      <c r="O5" s="1">
        <v>4.13</v>
      </c>
      <c r="P5" s="1">
        <v>0.59</v>
      </c>
      <c r="Q5" s="1">
        <v>0.85</v>
      </c>
      <c r="R5" s="1">
        <v>15</v>
      </c>
      <c r="S5" s="1">
        <v>15.74</v>
      </c>
      <c r="T5" s="1">
        <v>-123.85</v>
      </c>
      <c r="U5" s="1"/>
      <c r="V5" s="1"/>
      <c r="W5" s="1"/>
      <c r="X5" s="1"/>
      <c r="Y5" s="1"/>
      <c r="Z5" s="1">
        <v>-156.91499999999999</v>
      </c>
      <c r="AA5" s="1">
        <v>-171.45</v>
      </c>
      <c r="AB5" s="1">
        <v>1107</v>
      </c>
      <c r="AC5" s="1">
        <v>818.3</v>
      </c>
      <c r="AD5" s="1">
        <v>823.1</v>
      </c>
      <c r="AE5" s="1">
        <v>640.79999999999995</v>
      </c>
      <c r="AF5" s="1">
        <v>659</v>
      </c>
      <c r="AG5" s="1">
        <v>568.9</v>
      </c>
    </row>
    <row r="6" spans="2:33" x14ac:dyDescent="0.35">
      <c r="B6" s="1">
        <v>-44.244999999999997</v>
      </c>
      <c r="C6" s="1">
        <v>-48.622</v>
      </c>
      <c r="E6" s="1">
        <v>4.1500000000000004</v>
      </c>
      <c r="F6" s="1">
        <v>3.63</v>
      </c>
      <c r="H6" s="1">
        <v>-86.65</v>
      </c>
      <c r="I6" s="1">
        <v>-94.649000000000001</v>
      </c>
      <c r="K6" s="1">
        <v>-3.45</v>
      </c>
      <c r="L6" s="1">
        <v>-3.2</v>
      </c>
      <c r="N6" s="1">
        <v>7.42</v>
      </c>
      <c r="O6" s="1">
        <v>5.2</v>
      </c>
      <c r="P6" s="1">
        <v>0.68</v>
      </c>
      <c r="Q6" s="1">
        <v>0.5</v>
      </c>
      <c r="R6" s="1">
        <v>6.14</v>
      </c>
      <c r="S6" s="1">
        <v>6.37</v>
      </c>
      <c r="T6" s="1"/>
      <c r="U6" s="1">
        <v>-1006.01</v>
      </c>
      <c r="V6" s="1">
        <v>-671.54</v>
      </c>
      <c r="W6" s="1">
        <v>-869.14</v>
      </c>
      <c r="X6" s="1">
        <v>-32</v>
      </c>
      <c r="Y6" s="1">
        <v>-100.63</v>
      </c>
      <c r="Z6" s="1">
        <v>-925.05</v>
      </c>
      <c r="AA6" s="1">
        <v>-970.34</v>
      </c>
      <c r="AB6" s="1">
        <v>1186</v>
      </c>
      <c r="AC6" s="1">
        <v>880</v>
      </c>
      <c r="AD6" s="1">
        <v>899.2</v>
      </c>
      <c r="AE6" s="1">
        <v>687.4</v>
      </c>
      <c r="AF6" s="1">
        <v>837</v>
      </c>
      <c r="AG6" s="1">
        <v>619.1</v>
      </c>
    </row>
    <row r="7" spans="2:33" x14ac:dyDescent="0.35">
      <c r="R7" s="1">
        <v>11.34</v>
      </c>
      <c r="S7" s="1">
        <v>8.8699999999999992</v>
      </c>
      <c r="T7" s="1"/>
      <c r="U7" s="1">
        <v>-1137.7</v>
      </c>
      <c r="V7" s="1"/>
      <c r="W7" s="1">
        <v>-1192.27</v>
      </c>
      <c r="X7" s="1">
        <v>-81.55</v>
      </c>
      <c r="Y7" s="1">
        <v>-978.86</v>
      </c>
      <c r="Z7" s="1">
        <v>-957.72</v>
      </c>
      <c r="AA7" s="1">
        <v>-1001.19</v>
      </c>
    </row>
    <row r="8" spans="2:33" x14ac:dyDescent="0.35">
      <c r="B8" s="6">
        <f>AVERAGE(B3:B6)</f>
        <v>-44.161749999999998</v>
      </c>
      <c r="C8" s="6">
        <f>AVERAGE(C3:C6)</f>
        <v>-50.093500000000006</v>
      </c>
      <c r="E8" s="6">
        <f>AVERAGE(E3:E6)</f>
        <v>4.0967500000000001</v>
      </c>
      <c r="F8" s="6">
        <f>AVERAGE(F3:F6)</f>
        <v>3.88</v>
      </c>
      <c r="H8" s="6">
        <f>AVERAGE(H3:H6)</f>
        <v>-90.660500000000013</v>
      </c>
      <c r="I8" s="6">
        <f>AVERAGE(I3:I6)</f>
        <v>-95.638000000000005</v>
      </c>
      <c r="K8" s="6">
        <f>AVERAGE(K3:K6)</f>
        <v>-3.5082500000000003</v>
      </c>
      <c r="L8" s="6">
        <f>AVERAGE(L3:L6)</f>
        <v>-3.5999999999999996</v>
      </c>
      <c r="N8" s="6">
        <f>AVERAGE(N3:N6)</f>
        <v>6.2577499999999997</v>
      </c>
      <c r="O8" s="6">
        <f>AVERAGE(O3:O6)</f>
        <v>4.7937499999999993</v>
      </c>
      <c r="P8" s="6">
        <f>AVERAGE(P3:P6)</f>
        <v>0.78500000000000003</v>
      </c>
      <c r="Q8" s="6">
        <f>AVERAGE(Q3:Q6)</f>
        <v>0.75750000000000006</v>
      </c>
      <c r="R8" s="6">
        <f>AVERAGE(R3:R7)</f>
        <v>10.752000000000001</v>
      </c>
      <c r="S8" s="6">
        <f>AVERAGE(S3:S7)</f>
        <v>10.058</v>
      </c>
      <c r="T8" s="1">
        <v>-142.36000000000001</v>
      </c>
      <c r="U8" s="1"/>
      <c r="V8" s="1">
        <v>-105.39</v>
      </c>
      <c r="W8" s="1"/>
      <c r="X8" s="1"/>
      <c r="Y8" s="1"/>
      <c r="Z8" s="1">
        <v>-140.77000000000001</v>
      </c>
      <c r="AA8" s="1">
        <v>-58.89</v>
      </c>
    </row>
    <row r="9" spans="2:33" x14ac:dyDescent="0.35">
      <c r="B9" s="6">
        <f>STDEV(B3:B6)/SQRT(4)</f>
        <v>2.1602118482145833</v>
      </c>
      <c r="C9" s="6">
        <f>STDEV(C3:C6)/SQRT(4)</f>
        <v>2.5233883470445044</v>
      </c>
      <c r="E9" s="6">
        <f>STDEV(E3:E6)/SQRT(4)</f>
        <v>0.20479802041686512</v>
      </c>
      <c r="F9" s="6">
        <f>STDEV(F3:F6)/SQRT(4)</f>
        <v>0.17354154161660154</v>
      </c>
      <c r="H9" s="6">
        <f>STDEV(H3:H6)/SQRT(4)</f>
        <v>3.9295106671611579</v>
      </c>
      <c r="I9" s="6">
        <f>STDEV(I3:I6)/SQRT(4)</f>
        <v>4.4495120893569142</v>
      </c>
      <c r="K9" s="6">
        <f>STDEV(K3:K6)/SQRT(4)</f>
        <v>9.0441855170416974E-2</v>
      </c>
      <c r="L9" s="6">
        <f>STDEV(L3:L6)/SQRT(4)</f>
        <v>0.15811388300841889</v>
      </c>
      <c r="N9" s="6">
        <f>STDEV(N3:N6)/SQRT(4)</f>
        <v>1.1101922037046872</v>
      </c>
      <c r="O9" s="6">
        <f>STDEV(O3:O6)/SQRT(4)</f>
        <v>0.3432405315518588</v>
      </c>
      <c r="P9" s="6">
        <f>STDEV(P3:P6)/SQRT(4)</f>
        <v>9.0415706600125656E-2</v>
      </c>
      <c r="Q9" s="6">
        <f>STDEV(Q3:Q6)/SQRT(4)</f>
        <v>9.3396555967908246E-2</v>
      </c>
      <c r="R9" s="6">
        <f>STDEV(R3:R7)/SQRT(5)</f>
        <v>1.4509803582405898</v>
      </c>
      <c r="S9" s="6">
        <f>STDEV(S3:S7)/SQRT(5)</f>
        <v>1.5516616899311533</v>
      </c>
      <c r="T9" s="1"/>
      <c r="U9" s="1">
        <v>-1088</v>
      </c>
      <c r="V9" s="1"/>
      <c r="W9" s="1">
        <v>-702.22</v>
      </c>
      <c r="X9" s="1">
        <v>-117.45</v>
      </c>
      <c r="Y9" s="1">
        <v>-175.58</v>
      </c>
      <c r="Z9" s="1">
        <v>-1084.44</v>
      </c>
      <c r="AA9" s="1">
        <v>-1191.1099999999999</v>
      </c>
      <c r="AB9" s="6">
        <f>AVERAGE(AB3:AB8)</f>
        <v>1117.8499999999999</v>
      </c>
      <c r="AC9" s="6">
        <f>AVERAGE(AC3:AC8)</f>
        <v>788.82500000000005</v>
      </c>
      <c r="AD9" s="6">
        <f>AVERAGE(AD3:AD8)</f>
        <v>812.57500000000005</v>
      </c>
      <c r="AE9" s="6">
        <f>AVERAGE(AE3:AE8)</f>
        <v>630.75</v>
      </c>
      <c r="AF9" s="6">
        <f>AVERAGE(AF3:AF8)</f>
        <v>661</v>
      </c>
      <c r="AG9" s="6">
        <f>AVERAGE(AG3:AG8)</f>
        <v>572</v>
      </c>
    </row>
    <row r="10" spans="2:33" x14ac:dyDescent="0.35">
      <c r="Z10" s="1">
        <v>-713.23299999999995</v>
      </c>
      <c r="AA10" s="1">
        <v>-631.49</v>
      </c>
      <c r="AB10" s="6">
        <f>STDEV(AB3:AB8)/SQRT(4)</f>
        <v>50.791296826654602</v>
      </c>
      <c r="AC10" s="6">
        <f>STDEV(AC3:AC8)/SQRT(4)</f>
        <v>38.061756287206016</v>
      </c>
      <c r="AD10" s="6">
        <f>STDEV(AD3:AD8)/SQRT(4)</f>
        <v>32.318373901956569</v>
      </c>
      <c r="AE10" s="6">
        <f>STDEV(AE3:AE8)/SQRT(4)</f>
        <v>21.502306077876082</v>
      </c>
      <c r="AF10" s="6">
        <f>STDEV(AF3:AF8)/SQRT(4)</f>
        <v>62.827807007194941</v>
      </c>
      <c r="AG10" s="6">
        <f>STDEV(AG3:AG8)/SQRT(4)</f>
        <v>20.4042887648651</v>
      </c>
    </row>
    <row r="11" spans="2:33" x14ac:dyDescent="0.35">
      <c r="T11" s="6">
        <f>AVERAGE(T3:T9)</f>
        <v>-154.215</v>
      </c>
      <c r="U11" s="6">
        <f>AVERAGE(U3:U9)</f>
        <v>-1077.2366666666667</v>
      </c>
      <c r="V11" s="6">
        <f>AVERAGE(V3:V9)</f>
        <v>-246.72499999999999</v>
      </c>
      <c r="W11" s="6">
        <f>AVERAGE(W3:W9)</f>
        <v>-921.21</v>
      </c>
      <c r="X11" s="6">
        <f>AVERAGE(X3:X9)</f>
        <v>-57.441999999999993</v>
      </c>
      <c r="Y11" s="6">
        <f>AVERAGE(Y3:Y9)</f>
        <v>-285.84800000000001</v>
      </c>
      <c r="Z11" s="6">
        <f>AVERAGE(Z3:Z9)</f>
        <v>-505.53242857142857</v>
      </c>
      <c r="AA11" s="6">
        <f>AVERAGE(AA3:AA9)</f>
        <v>-532.28714285714284</v>
      </c>
    </row>
    <row r="12" spans="2:33" x14ac:dyDescent="0.35">
      <c r="T12" s="6">
        <f>STDEV(T3:T9)/SQRT(4)</f>
        <v>22.966714501643459</v>
      </c>
      <c r="U12" s="6">
        <f>STDEV(U3:U9)/SQRT(4)</f>
        <v>33.25075575582207</v>
      </c>
      <c r="V12" s="6">
        <f>STDEV(V3:V9)/SQRT(4)</f>
        <v>141.7813575251227</v>
      </c>
      <c r="W12" s="6">
        <f>STDEV(W3:W9)/SQRT(4)</f>
        <v>124.56997461266486</v>
      </c>
      <c r="X12" s="6">
        <f>STDEV(X3:X9)/SQRT(4)</f>
        <v>20.321276842265597</v>
      </c>
      <c r="Y12" s="6">
        <f>STDEV(Y3:Y9)/SQRT(4)</f>
        <v>194.81023591562123</v>
      </c>
      <c r="Z12" s="6">
        <f>STDEV(Z3:Z9)/SQRT(4)</f>
        <v>227.48621692750552</v>
      </c>
      <c r="AA12" s="6">
        <f>STDEV(AA3:AA9)/SQRT(4)</f>
        <v>248.16623593058014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fouda</dc:creator>
  <cp:lastModifiedBy>mohamed fouda</cp:lastModifiedBy>
  <dcterms:created xsi:type="dcterms:W3CDTF">2022-04-14T16:27:08Z</dcterms:created>
  <dcterms:modified xsi:type="dcterms:W3CDTF">2022-05-11T06:56:56Z</dcterms:modified>
</cp:coreProperties>
</file>