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zec\OneDrive - MLH\PAPER\AR-787\PLOS ONE\"/>
    </mc:Choice>
  </mc:AlternateContent>
  <xr:revisionPtr revIDLastSave="0" documentId="8_{C3157DCF-5E4B-4861-9953-456A97552625}" xr6:coauthVersionLast="47" xr6:coauthVersionMax="47" xr10:uidLastSave="{00000000-0000-0000-0000-000000000000}"/>
  <bookViews>
    <workbookView xWindow="-108" yWindow="-108" windowWidth="23256" windowHeight="12576" xr2:uid="{074D0743-A5F5-416D-B4E8-61613619EF6F}"/>
  </bookViews>
  <sheets>
    <sheet name="Steady" sheetId="1" r:id="rId1"/>
    <sheet name="Tail" sheetId="2" r:id="rId2"/>
    <sheet name="Inact Rate" sheetId="3" r:id="rId3"/>
    <sheet name="Sheet1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4" i="2" l="1"/>
  <c r="AC43" i="2"/>
  <c r="AC42" i="2"/>
  <c r="AC41" i="2"/>
  <c r="AC40" i="2"/>
  <c r="AC39" i="2"/>
  <c r="AC38" i="2"/>
  <c r="AC37" i="2"/>
  <c r="AC36" i="2"/>
  <c r="AC35" i="2"/>
  <c r="AC34" i="2"/>
  <c r="AC28" i="2"/>
  <c r="AC27" i="2"/>
  <c r="AC26" i="2"/>
  <c r="AC25" i="2"/>
  <c r="AC24" i="2"/>
  <c r="AC23" i="2"/>
  <c r="AC22" i="2"/>
  <c r="AC21" i="2"/>
  <c r="AC20" i="2"/>
  <c r="AC19" i="2"/>
  <c r="AC18" i="2"/>
  <c r="AB44" i="2"/>
  <c r="AB43" i="2"/>
  <c r="AB42" i="2"/>
  <c r="AB41" i="2"/>
  <c r="AB40" i="2"/>
  <c r="AB39" i="2"/>
  <c r="AB38" i="2"/>
  <c r="AB37" i="2"/>
  <c r="AB36" i="2"/>
  <c r="AB35" i="2"/>
  <c r="AB34" i="2"/>
  <c r="AB28" i="2"/>
  <c r="AB27" i="2"/>
  <c r="AB26" i="2"/>
  <c r="AB25" i="2"/>
  <c r="AB24" i="2"/>
  <c r="AB23" i="2"/>
  <c r="AB22" i="2"/>
  <c r="AB21" i="2"/>
  <c r="AB20" i="2"/>
  <c r="AB19" i="2"/>
  <c r="AB18" i="2"/>
  <c r="AA44" i="2"/>
  <c r="AA43" i="2"/>
  <c r="AA42" i="2"/>
  <c r="AA41" i="2"/>
  <c r="AA40" i="2"/>
  <c r="AA39" i="2"/>
  <c r="AA38" i="2"/>
  <c r="AA37" i="2"/>
  <c r="AA36" i="2"/>
  <c r="AA35" i="2"/>
  <c r="AA34" i="2"/>
  <c r="AA28" i="2"/>
  <c r="AA27" i="2"/>
  <c r="AA26" i="2"/>
  <c r="AA25" i="2"/>
  <c r="AA24" i="2"/>
  <c r="AA23" i="2"/>
  <c r="AA22" i="2"/>
  <c r="AA21" i="2"/>
  <c r="AA20" i="2"/>
  <c r="AA19" i="2"/>
  <c r="AA18" i="2"/>
  <c r="Z44" i="2"/>
  <c r="Y44" i="2"/>
  <c r="X44" i="2"/>
  <c r="Z43" i="2"/>
  <c r="Y43" i="2"/>
  <c r="U43" i="2" s="1"/>
  <c r="X43" i="2"/>
  <c r="Z42" i="2"/>
  <c r="Y42" i="2"/>
  <c r="X42" i="2"/>
  <c r="Z41" i="2"/>
  <c r="Y41" i="2"/>
  <c r="X41" i="2"/>
  <c r="Z40" i="2"/>
  <c r="Y40" i="2"/>
  <c r="X40" i="2"/>
  <c r="Z39" i="2"/>
  <c r="Y39" i="2"/>
  <c r="X39" i="2"/>
  <c r="Z38" i="2"/>
  <c r="Y38" i="2"/>
  <c r="X38" i="2"/>
  <c r="Z37" i="2"/>
  <c r="Y37" i="2"/>
  <c r="X37" i="2"/>
  <c r="Z36" i="2"/>
  <c r="Y36" i="2"/>
  <c r="X36" i="2"/>
  <c r="Z35" i="2"/>
  <c r="Y35" i="2"/>
  <c r="X35" i="2"/>
  <c r="Z34" i="2"/>
  <c r="Y34" i="2"/>
  <c r="X34" i="2"/>
  <c r="Z28" i="2"/>
  <c r="Y28" i="2"/>
  <c r="X28" i="2"/>
  <c r="Z27" i="2"/>
  <c r="Y27" i="2"/>
  <c r="X27" i="2"/>
  <c r="Z26" i="2"/>
  <c r="Y26" i="2"/>
  <c r="X26" i="2"/>
  <c r="Z25" i="2"/>
  <c r="Y25" i="2"/>
  <c r="X25" i="2"/>
  <c r="Z24" i="2"/>
  <c r="Y24" i="2"/>
  <c r="X24" i="2"/>
  <c r="Z23" i="2"/>
  <c r="Y23" i="2"/>
  <c r="X23" i="2"/>
  <c r="Z22" i="2"/>
  <c r="Y22" i="2"/>
  <c r="X22" i="2"/>
  <c r="Z21" i="2"/>
  <c r="Y21" i="2"/>
  <c r="X21" i="2"/>
  <c r="Z20" i="2"/>
  <c r="Y20" i="2"/>
  <c r="X20" i="2"/>
  <c r="Z19" i="2"/>
  <c r="Y19" i="2"/>
  <c r="X19" i="2"/>
  <c r="Z18" i="2"/>
  <c r="Y18" i="2"/>
  <c r="X18" i="2"/>
  <c r="J44" i="2"/>
  <c r="J43" i="2"/>
  <c r="J42" i="2"/>
  <c r="J41" i="2"/>
  <c r="J40" i="2"/>
  <c r="J39" i="2"/>
  <c r="J38" i="2"/>
  <c r="J37" i="2"/>
  <c r="J36" i="2"/>
  <c r="J35" i="2"/>
  <c r="J34" i="2"/>
  <c r="J28" i="2"/>
  <c r="J27" i="2"/>
  <c r="J26" i="2"/>
  <c r="J25" i="2"/>
  <c r="J24" i="2"/>
  <c r="J23" i="2"/>
  <c r="J22" i="2"/>
  <c r="J21" i="2"/>
  <c r="J20" i="2"/>
  <c r="J19" i="2"/>
  <c r="J18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F46" i="2"/>
  <c r="E46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AF27" i="1"/>
  <c r="AF26" i="1"/>
  <c r="AF25" i="1"/>
  <c r="AF24" i="1"/>
  <c r="AF23" i="1"/>
  <c r="AF22" i="1"/>
  <c r="AF21" i="1"/>
  <c r="AF20" i="1"/>
  <c r="AF19" i="1"/>
  <c r="AF18" i="1"/>
  <c r="AF17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C27" i="1"/>
  <c r="AB27" i="1"/>
  <c r="AA27" i="1"/>
  <c r="AC26" i="1"/>
  <c r="AB26" i="1"/>
  <c r="AA26" i="1"/>
  <c r="AC25" i="1"/>
  <c r="AB25" i="1"/>
  <c r="AA25" i="1"/>
  <c r="AC24" i="1"/>
  <c r="AB24" i="1"/>
  <c r="AA24" i="1"/>
  <c r="AC23" i="1"/>
  <c r="AB23" i="1"/>
  <c r="AA23" i="1"/>
  <c r="AC22" i="1"/>
  <c r="AB22" i="1"/>
  <c r="AA22" i="1"/>
  <c r="AC21" i="1"/>
  <c r="AB21" i="1"/>
  <c r="AA21" i="1"/>
  <c r="AC20" i="1"/>
  <c r="AB20" i="1"/>
  <c r="AA20" i="1"/>
  <c r="AC19" i="1"/>
  <c r="AB19" i="1"/>
  <c r="AA19" i="1"/>
  <c r="AC18" i="1"/>
  <c r="AB18" i="1"/>
  <c r="AA18" i="1"/>
  <c r="AC17" i="1"/>
  <c r="AB17" i="1"/>
  <c r="AA17" i="1"/>
  <c r="J27" i="1"/>
  <c r="J26" i="1"/>
  <c r="J25" i="1"/>
  <c r="J24" i="1"/>
  <c r="J23" i="1"/>
  <c r="J22" i="1"/>
  <c r="J21" i="1"/>
  <c r="J20" i="1"/>
  <c r="J19" i="1"/>
  <c r="J18" i="1"/>
  <c r="J17" i="1"/>
  <c r="I27" i="1"/>
  <c r="I26" i="1"/>
  <c r="I25" i="1"/>
  <c r="I24" i="1"/>
  <c r="I23" i="1"/>
  <c r="I22" i="1"/>
  <c r="I21" i="1"/>
  <c r="I20" i="1"/>
  <c r="I19" i="1"/>
  <c r="I18" i="1"/>
  <c r="I17" i="1"/>
  <c r="H27" i="1"/>
  <c r="H26" i="1"/>
  <c r="H25" i="1"/>
  <c r="H24" i="1"/>
  <c r="H23" i="1"/>
  <c r="H22" i="1"/>
  <c r="H21" i="1"/>
  <c r="H20" i="1"/>
  <c r="H19" i="1"/>
  <c r="H18" i="1"/>
  <c r="H17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Y13" i="3"/>
  <c r="X13" i="3"/>
  <c r="Y12" i="3"/>
  <c r="X12" i="3"/>
  <c r="Y11" i="3"/>
  <c r="X11" i="3"/>
  <c r="Y10" i="3"/>
  <c r="X10" i="3"/>
  <c r="Y9" i="3"/>
  <c r="X9" i="3"/>
  <c r="Y8" i="3"/>
  <c r="X8" i="3"/>
  <c r="Y7" i="3"/>
  <c r="X7" i="3"/>
  <c r="Y6" i="3"/>
  <c r="X6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O13" i="3"/>
  <c r="O12" i="3"/>
  <c r="O11" i="3"/>
  <c r="O10" i="3"/>
  <c r="O8" i="3"/>
  <c r="O7" i="3"/>
  <c r="O6" i="3"/>
  <c r="O5" i="3"/>
  <c r="O9" i="3"/>
  <c r="W42" i="2"/>
  <c r="W41" i="2"/>
  <c r="W40" i="2"/>
  <c r="W39" i="2"/>
  <c r="W38" i="2"/>
  <c r="V38" i="2" s="1"/>
  <c r="W37" i="2"/>
  <c r="W36" i="2"/>
  <c r="W35" i="2"/>
  <c r="U35" i="2" s="1"/>
  <c r="W34" i="2"/>
  <c r="D46" i="2"/>
  <c r="D45" i="2"/>
  <c r="B45" i="2" s="1"/>
  <c r="D44" i="2"/>
  <c r="C44" i="2" s="1"/>
  <c r="D43" i="2"/>
  <c r="D42" i="2"/>
  <c r="B42" i="2" s="1"/>
  <c r="D41" i="2"/>
  <c r="D40" i="2"/>
  <c r="D39" i="2"/>
  <c r="D38" i="2"/>
  <c r="D37" i="2"/>
  <c r="D36" i="2"/>
  <c r="C36" i="2" s="1"/>
  <c r="D35" i="2"/>
  <c r="D34" i="2"/>
  <c r="X21" i="1"/>
  <c r="Y26" i="1"/>
  <c r="Z25" i="1"/>
  <c r="Z24" i="1"/>
  <c r="X24" i="1" s="1"/>
  <c r="Z23" i="1"/>
  <c r="Z22" i="1"/>
  <c r="Z21" i="1"/>
  <c r="Z20" i="1"/>
  <c r="Z19" i="1"/>
  <c r="Z18" i="1"/>
  <c r="Y18" i="1" s="1"/>
  <c r="Z17" i="1"/>
  <c r="D17" i="1"/>
  <c r="B17" i="1" s="1"/>
  <c r="D27" i="1"/>
  <c r="C27" i="1" s="1"/>
  <c r="D26" i="1"/>
  <c r="B26" i="1" s="1"/>
  <c r="D25" i="1"/>
  <c r="D24" i="1"/>
  <c r="D23" i="1"/>
  <c r="D22" i="1"/>
  <c r="D21" i="1"/>
  <c r="D20" i="1"/>
  <c r="D19" i="1"/>
  <c r="D18" i="1"/>
  <c r="C18" i="1" s="1"/>
  <c r="Y13" i="1"/>
  <c r="X13" i="1"/>
  <c r="Y12" i="1"/>
  <c r="X12" i="1"/>
  <c r="Y11" i="1"/>
  <c r="X11" i="1"/>
  <c r="Y10" i="1"/>
  <c r="X10" i="1"/>
  <c r="Y9" i="1"/>
  <c r="X9" i="1"/>
  <c r="Y8" i="1"/>
  <c r="X8" i="1"/>
  <c r="Y7" i="1"/>
  <c r="X7" i="1"/>
  <c r="Y6" i="1"/>
  <c r="X6" i="1"/>
  <c r="Y5" i="1"/>
  <c r="X5" i="1"/>
  <c r="Y4" i="1"/>
  <c r="X4" i="1"/>
  <c r="Y3" i="1"/>
  <c r="X3" i="1"/>
  <c r="P21" i="1" l="1"/>
  <c r="B34" i="2"/>
  <c r="V44" i="2"/>
  <c r="C21" i="1"/>
  <c r="C22" i="1"/>
  <c r="B40" i="2"/>
  <c r="X18" i="1"/>
  <c r="Y23" i="1"/>
  <c r="Y19" i="1"/>
  <c r="P23" i="1"/>
  <c r="C43" i="2"/>
  <c r="U34" i="2"/>
  <c r="U42" i="2"/>
  <c r="V39" i="2"/>
  <c r="O40" i="2"/>
  <c r="V43" i="2"/>
  <c r="U40" i="2"/>
  <c r="V35" i="2"/>
  <c r="V40" i="2"/>
  <c r="U38" i="2"/>
  <c r="O42" i="2"/>
  <c r="O41" i="2"/>
  <c r="V36" i="2"/>
  <c r="O37" i="2"/>
  <c r="B37" i="2"/>
  <c r="C40" i="2"/>
  <c r="O35" i="2"/>
  <c r="O34" i="2"/>
  <c r="C34" i="2"/>
  <c r="O43" i="2"/>
  <c r="C35" i="2"/>
  <c r="C42" i="2"/>
  <c r="B38" i="2"/>
  <c r="C37" i="2"/>
  <c r="B41" i="2"/>
  <c r="C38" i="2"/>
  <c r="C41" i="2"/>
  <c r="C39" i="2"/>
  <c r="B35" i="2"/>
  <c r="O44" i="2"/>
  <c r="B36" i="2"/>
  <c r="B39" i="2"/>
  <c r="O36" i="2"/>
  <c r="B43" i="2"/>
  <c r="O38" i="2"/>
  <c r="B44" i="2"/>
  <c r="O39" i="2"/>
  <c r="X19" i="1"/>
  <c r="X27" i="1"/>
  <c r="X23" i="1"/>
  <c r="Y17" i="1"/>
  <c r="X20" i="1"/>
  <c r="Y25" i="1"/>
  <c r="X17" i="1"/>
  <c r="X25" i="1"/>
  <c r="P19" i="1"/>
  <c r="C20" i="1"/>
  <c r="C17" i="1"/>
  <c r="C25" i="1"/>
  <c r="C24" i="1"/>
  <c r="B21" i="1"/>
  <c r="B25" i="1"/>
  <c r="B23" i="1"/>
  <c r="B18" i="1"/>
  <c r="B22" i="1"/>
  <c r="C26" i="1"/>
  <c r="B19" i="1"/>
  <c r="B27" i="1"/>
  <c r="P27" i="1"/>
  <c r="C19" i="1"/>
  <c r="C23" i="1"/>
  <c r="B20" i="1"/>
  <c r="B24" i="1"/>
  <c r="V41" i="2"/>
  <c r="U39" i="2"/>
  <c r="V37" i="2"/>
  <c r="V34" i="2"/>
  <c r="V42" i="2"/>
  <c r="U36" i="2"/>
  <c r="U44" i="2"/>
  <c r="U37" i="2"/>
  <c r="U41" i="2"/>
  <c r="C45" i="2"/>
  <c r="C46" i="2"/>
  <c r="B46" i="2"/>
  <c r="P25" i="1"/>
  <c r="P17" i="1"/>
  <c r="P26" i="1"/>
  <c r="P20" i="1"/>
  <c r="P18" i="1"/>
  <c r="X26" i="1"/>
  <c r="Y21" i="1"/>
  <c r="Y22" i="1"/>
  <c r="P22" i="1"/>
  <c r="P24" i="1"/>
  <c r="Y20" i="1"/>
  <c r="Y24" i="1"/>
  <c r="X22" i="1"/>
  <c r="Y27" i="1"/>
  <c r="V13" i="2" l="1"/>
  <c r="U13" i="2"/>
  <c r="V12" i="2"/>
  <c r="U12" i="2"/>
  <c r="V11" i="2"/>
  <c r="U11" i="2"/>
  <c r="V10" i="2"/>
  <c r="U10" i="2"/>
  <c r="V9" i="2"/>
  <c r="U9" i="2"/>
  <c r="V8" i="2"/>
  <c r="U8" i="2"/>
  <c r="V7" i="2"/>
  <c r="U7" i="2"/>
  <c r="V6" i="2"/>
  <c r="U6" i="2"/>
  <c r="V5" i="2"/>
  <c r="U5" i="2"/>
  <c r="V4" i="2"/>
  <c r="U4" i="2"/>
  <c r="V3" i="2"/>
  <c r="U3" i="2"/>
  <c r="W26" i="2" l="1"/>
  <c r="W25" i="2"/>
  <c r="W24" i="2"/>
  <c r="W23" i="2"/>
  <c r="W22" i="2"/>
  <c r="W21" i="2"/>
  <c r="W20" i="2"/>
  <c r="W19" i="2"/>
  <c r="W18" i="2"/>
  <c r="D28" i="2"/>
  <c r="D27" i="2"/>
  <c r="D26" i="2"/>
  <c r="D25" i="2"/>
  <c r="D24" i="2"/>
  <c r="D23" i="2"/>
  <c r="D22" i="2"/>
  <c r="D21" i="2"/>
  <c r="D20" i="2"/>
  <c r="D19" i="2"/>
  <c r="D18" i="2"/>
  <c r="O18" i="2" l="1"/>
  <c r="C18" i="2"/>
  <c r="B18" i="2"/>
  <c r="B25" i="2"/>
  <c r="C25" i="2"/>
  <c r="O25" i="2"/>
  <c r="O27" i="2"/>
  <c r="B27" i="2"/>
  <c r="C27" i="2"/>
  <c r="B19" i="2"/>
  <c r="O19" i="2"/>
  <c r="C19" i="2"/>
  <c r="O26" i="2"/>
  <c r="C26" i="2"/>
  <c r="B26" i="2"/>
  <c r="O23" i="2"/>
  <c r="B23" i="2"/>
  <c r="C23" i="2"/>
  <c r="C28" i="2"/>
  <c r="O28" i="2"/>
  <c r="B28" i="2"/>
  <c r="B20" i="2"/>
  <c r="O20" i="2"/>
  <c r="C20" i="2"/>
  <c r="C21" i="2"/>
  <c r="O21" i="2"/>
  <c r="B21" i="2"/>
  <c r="O22" i="2"/>
  <c r="B22" i="2"/>
  <c r="C22" i="2"/>
  <c r="B24" i="2"/>
  <c r="C24" i="2"/>
  <c r="O24" i="2"/>
  <c r="V28" i="2"/>
  <c r="U28" i="2"/>
  <c r="U18" i="2"/>
  <c r="V18" i="2"/>
  <c r="V20" i="2"/>
  <c r="U20" i="2"/>
  <c r="U22" i="2"/>
  <c r="V22" i="2"/>
  <c r="V24" i="2"/>
  <c r="U24" i="2"/>
  <c r="V26" i="2"/>
  <c r="U26" i="2"/>
  <c r="U19" i="2"/>
  <c r="V19" i="2"/>
  <c r="U21" i="2"/>
  <c r="V21" i="2"/>
  <c r="V23" i="2"/>
  <c r="U23" i="2"/>
  <c r="V25" i="2"/>
  <c r="U25" i="2"/>
  <c r="V27" i="2"/>
  <c r="U27" i="2"/>
</calcChain>
</file>

<file path=xl/sharedStrings.xml><?xml version="1.0" encoding="utf-8"?>
<sst xmlns="http://schemas.openxmlformats.org/spreadsheetml/2006/main" count="22" uniqueCount="5">
  <si>
    <t>Control</t>
  </si>
  <si>
    <t>20N10002</t>
  </si>
  <si>
    <t>20N10017</t>
  </si>
  <si>
    <t>MP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</si>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</sst>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165" fontId="0" fillId="2" borderId="0" xfId="0" applyNumberFormat="1" applyFill="1"/>
    <xf numFmtId="166" fontId="0" fillId="0" borderId="0" xfId="0" applyNumberFormat="1"/>
    <xf numFmtId="166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3041388119168"/>
          <c:y val="5.1964188007447981E-2"/>
          <c:w val="0.86857882602073111"/>
          <c:h val="0.84652278838480799"/>
        </c:manualLayout>
      </c:layout>
      <c:lineChart>
        <c:grouping val="standard"/>
        <c:varyColors val="0"/>
        <c:ser>
          <c:idx val="0"/>
          <c:order val="0"/>
          <c:tx>
            <c:v>Control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Steady!$C$3:$C$15</c:f>
                <c:numCache>
                  <c:formatCode>General</c:formatCode>
                  <c:ptCount val="13"/>
                  <c:pt idx="0">
                    <c:v>1.2568784433667825E-2</c:v>
                  </c:pt>
                  <c:pt idx="1">
                    <c:v>8.512509285723233E-3</c:v>
                  </c:pt>
                  <c:pt idx="2">
                    <c:v>2.2970433935978796E-2</c:v>
                  </c:pt>
                  <c:pt idx="3">
                    <c:v>5.1589817308651607E-2</c:v>
                  </c:pt>
                  <c:pt idx="4">
                    <c:v>7.1033156590461069E-2</c:v>
                  </c:pt>
                  <c:pt idx="5">
                    <c:v>5.627791250488897E-2</c:v>
                  </c:pt>
                  <c:pt idx="6">
                    <c:v>4.6581191575348131E-2</c:v>
                  </c:pt>
                  <c:pt idx="7">
                    <c:v>5.2511898243917485E-2</c:v>
                  </c:pt>
                  <c:pt idx="8">
                    <c:v>3.9451964929216606E-2</c:v>
                  </c:pt>
                  <c:pt idx="9">
                    <c:v>2.7921993569305876E-2</c:v>
                  </c:pt>
                  <c:pt idx="10">
                    <c:v>2.5967889781798766E-2</c:v>
                  </c:pt>
                </c:numCache>
              </c:numRef>
            </c:plus>
            <c:minus>
              <c:numRef>
                <c:f>Steady!$C$3:$C$15</c:f>
                <c:numCache>
                  <c:formatCode>General</c:formatCode>
                  <c:ptCount val="13"/>
                  <c:pt idx="0">
                    <c:v>1.2568784433667825E-2</c:v>
                  </c:pt>
                  <c:pt idx="1">
                    <c:v>8.512509285723233E-3</c:v>
                  </c:pt>
                  <c:pt idx="2">
                    <c:v>2.2970433935978796E-2</c:v>
                  </c:pt>
                  <c:pt idx="3">
                    <c:v>5.1589817308651607E-2</c:v>
                  </c:pt>
                  <c:pt idx="4">
                    <c:v>7.1033156590461069E-2</c:v>
                  </c:pt>
                  <c:pt idx="5">
                    <c:v>5.627791250488897E-2</c:v>
                  </c:pt>
                  <c:pt idx="6">
                    <c:v>4.6581191575348131E-2</c:v>
                  </c:pt>
                  <c:pt idx="7">
                    <c:v>5.2511898243917485E-2</c:v>
                  </c:pt>
                  <c:pt idx="8">
                    <c:v>3.9451964929216606E-2</c:v>
                  </c:pt>
                  <c:pt idx="9">
                    <c:v>2.7921993569305876E-2</c:v>
                  </c:pt>
                  <c:pt idx="10">
                    <c:v>2.5967889781798766E-2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Steady!$W$3:$W$15</c:f>
              <c:numCache>
                <c:formatCode>General</c:formatCode>
                <c:ptCount val="13"/>
                <c:pt idx="0">
                  <c:v>-60</c:v>
                </c:pt>
                <c:pt idx="1">
                  <c:v>-50</c:v>
                </c:pt>
                <c:pt idx="2">
                  <c:v>-40</c:v>
                </c:pt>
                <c:pt idx="3">
                  <c:v>-30</c:v>
                </c:pt>
                <c:pt idx="4">
                  <c:v>-20</c:v>
                </c:pt>
                <c:pt idx="5">
                  <c:v>-10</c:v>
                </c:pt>
                <c:pt idx="6">
                  <c:v>0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</c:numCache>
            </c:numRef>
          </c:cat>
          <c:val>
            <c:numRef>
              <c:f>Steady!$B$3:$B$15</c:f>
              <c:numCache>
                <c:formatCode>0.0000</c:formatCode>
                <c:ptCount val="13"/>
                <c:pt idx="0">
                  <c:v>1.6963321017101327E-2</c:v>
                </c:pt>
                <c:pt idx="1">
                  <c:v>2.9417756179879715E-2</c:v>
                </c:pt>
                <c:pt idx="2">
                  <c:v>8.2348443035568292E-2</c:v>
                </c:pt>
                <c:pt idx="3">
                  <c:v>0.18336496236068872</c:v>
                </c:pt>
                <c:pt idx="4">
                  <c:v>0.31636308665786483</c:v>
                </c:pt>
                <c:pt idx="5">
                  <c:v>0.42277712268488749</c:v>
                </c:pt>
                <c:pt idx="6">
                  <c:v>0.44413466538701751</c:v>
                </c:pt>
                <c:pt idx="7">
                  <c:v>0.38288760185241716</c:v>
                </c:pt>
                <c:pt idx="8">
                  <c:v>0.31067628945623144</c:v>
                </c:pt>
                <c:pt idx="9">
                  <c:v>0.26880066522530127</c:v>
                </c:pt>
                <c:pt idx="10">
                  <c:v>0.25990916575704315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0-4DEA-92B4-9D85B31848E2}"/>
            </c:ext>
          </c:extLst>
        </c:ser>
        <c:ser>
          <c:idx val="1"/>
          <c:order val="1"/>
          <c:tx>
            <c:v>MP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Steady!$Y$3:$Y$15</c:f>
                <c:numCache>
                  <c:formatCode>General</c:formatCode>
                  <c:ptCount val="13"/>
                  <c:pt idx="0">
                    <c:v>1.8989665501168641E-2</c:v>
                  </c:pt>
                  <c:pt idx="1">
                    <c:v>2.8754929913023992E-2</c:v>
                  </c:pt>
                  <c:pt idx="2">
                    <c:v>5.302158884097824E-2</c:v>
                  </c:pt>
                  <c:pt idx="3">
                    <c:v>7.7208537449306405E-2</c:v>
                  </c:pt>
                  <c:pt idx="4">
                    <c:v>8.0863329768383313E-2</c:v>
                  </c:pt>
                  <c:pt idx="5">
                    <c:v>6.0230312641452011E-2</c:v>
                  </c:pt>
                  <c:pt idx="6">
                    <c:v>3.455745437741297E-2</c:v>
                  </c:pt>
                  <c:pt idx="7">
                    <c:v>2.7249707270200541E-2</c:v>
                  </c:pt>
                  <c:pt idx="8">
                    <c:v>3.5569281748078344E-2</c:v>
                  </c:pt>
                  <c:pt idx="9">
                    <c:v>3.7918337624556903E-2</c:v>
                  </c:pt>
                  <c:pt idx="10">
                    <c:v>4.9068952020448392E-2</c:v>
                  </c:pt>
                </c:numCache>
              </c:numRef>
            </c:plus>
            <c:minus>
              <c:numRef>
                <c:f>Steady!$Y$3:$Y$15</c:f>
                <c:numCache>
                  <c:formatCode>General</c:formatCode>
                  <c:ptCount val="13"/>
                  <c:pt idx="0">
                    <c:v>1.8989665501168641E-2</c:v>
                  </c:pt>
                  <c:pt idx="1">
                    <c:v>2.8754929913023992E-2</c:v>
                  </c:pt>
                  <c:pt idx="2">
                    <c:v>5.302158884097824E-2</c:v>
                  </c:pt>
                  <c:pt idx="3">
                    <c:v>7.7208537449306405E-2</c:v>
                  </c:pt>
                  <c:pt idx="4">
                    <c:v>8.0863329768383313E-2</c:v>
                  </c:pt>
                  <c:pt idx="5">
                    <c:v>6.0230312641452011E-2</c:v>
                  </c:pt>
                  <c:pt idx="6">
                    <c:v>3.455745437741297E-2</c:v>
                  </c:pt>
                  <c:pt idx="7">
                    <c:v>2.7249707270200541E-2</c:v>
                  </c:pt>
                  <c:pt idx="8">
                    <c:v>3.5569281748078344E-2</c:v>
                  </c:pt>
                  <c:pt idx="9">
                    <c:v>3.7918337624556903E-2</c:v>
                  </c:pt>
                  <c:pt idx="10">
                    <c:v>4.9068952020448392E-2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Steady!$W$3:$W$15</c:f>
              <c:numCache>
                <c:formatCode>General</c:formatCode>
                <c:ptCount val="13"/>
                <c:pt idx="0">
                  <c:v>-60</c:v>
                </c:pt>
                <c:pt idx="1">
                  <c:v>-50</c:v>
                </c:pt>
                <c:pt idx="2">
                  <c:v>-40</c:v>
                </c:pt>
                <c:pt idx="3">
                  <c:v>-30</c:v>
                </c:pt>
                <c:pt idx="4">
                  <c:v>-20</c:v>
                </c:pt>
                <c:pt idx="5">
                  <c:v>-10</c:v>
                </c:pt>
                <c:pt idx="6">
                  <c:v>0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</c:numCache>
            </c:numRef>
          </c:cat>
          <c:val>
            <c:numRef>
              <c:f>Steady!$X$3:$X$15</c:f>
              <c:numCache>
                <c:formatCode>0.0000</c:formatCode>
                <c:ptCount val="13"/>
                <c:pt idx="0">
                  <c:v>5.0333522337799329E-2</c:v>
                </c:pt>
                <c:pt idx="1">
                  <c:v>0.10688232144873043</c:v>
                </c:pt>
                <c:pt idx="2">
                  <c:v>0.23420043768627316</c:v>
                </c:pt>
                <c:pt idx="3">
                  <c:v>0.40277624875307072</c:v>
                </c:pt>
                <c:pt idx="4">
                  <c:v>0.46870322738374998</c:v>
                </c:pt>
                <c:pt idx="5">
                  <c:v>0.38889986276626598</c:v>
                </c:pt>
                <c:pt idx="6">
                  <c:v>0.29066081557955065</c:v>
                </c:pt>
                <c:pt idx="7">
                  <c:v>0.22891000019652488</c:v>
                </c:pt>
                <c:pt idx="8">
                  <c:v>0.20822020832981369</c:v>
                </c:pt>
                <c:pt idx="9">
                  <c:v>0.169747038433949</c:v>
                </c:pt>
                <c:pt idx="10">
                  <c:v>0.19114887093504265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F0-4DEA-92B4-9D85B3184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230239"/>
        <c:axId val="1278696447"/>
      </c:lineChart>
      <c:catAx>
        <c:axId val="141123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8696447"/>
        <c:crosses val="autoZero"/>
        <c:auto val="1"/>
        <c:lblAlgn val="ctr"/>
        <c:lblOffset val="100"/>
        <c:noMultiLvlLbl val="0"/>
      </c:catAx>
      <c:valAx>
        <c:axId val="1278696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23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Steady!$C$17:$C$27</c:f>
                <c:numCache>
                  <c:formatCode>General</c:formatCode>
                  <c:ptCount val="11"/>
                  <c:pt idx="0">
                    <c:v>0.2765668491342741</c:v>
                  </c:pt>
                  <c:pt idx="1">
                    <c:v>0.30311968302936554</c:v>
                  </c:pt>
                  <c:pt idx="2">
                    <c:v>0.94890840696525758</c:v>
                  </c:pt>
                  <c:pt idx="3">
                    <c:v>2.1761619756689714</c:v>
                  </c:pt>
                  <c:pt idx="4">
                    <c:v>2.8387465816820581</c:v>
                  </c:pt>
                  <c:pt idx="5">
                    <c:v>2.0221869017075562</c:v>
                  </c:pt>
                  <c:pt idx="6">
                    <c:v>1.1593777907941645</c:v>
                  </c:pt>
                  <c:pt idx="7">
                    <c:v>0.95756284987835683</c:v>
                  </c:pt>
                  <c:pt idx="8">
                    <c:v>0.61173149984141073</c:v>
                  </c:pt>
                  <c:pt idx="9">
                    <c:v>0.39696883593423982</c:v>
                  </c:pt>
                  <c:pt idx="10">
                    <c:v>0.52861149219736336</c:v>
                  </c:pt>
                </c:numCache>
              </c:numRef>
            </c:plus>
            <c:minus>
              <c:numRef>
                <c:f>Steady!$C$17:$C$27</c:f>
                <c:numCache>
                  <c:formatCode>General</c:formatCode>
                  <c:ptCount val="11"/>
                  <c:pt idx="0">
                    <c:v>0.2765668491342741</c:v>
                  </c:pt>
                  <c:pt idx="1">
                    <c:v>0.30311968302936554</c:v>
                  </c:pt>
                  <c:pt idx="2">
                    <c:v>0.94890840696525758</c:v>
                  </c:pt>
                  <c:pt idx="3">
                    <c:v>2.1761619756689714</c:v>
                  </c:pt>
                  <c:pt idx="4">
                    <c:v>2.8387465816820581</c:v>
                  </c:pt>
                  <c:pt idx="5">
                    <c:v>2.0221869017075562</c:v>
                  </c:pt>
                  <c:pt idx="6">
                    <c:v>1.1593777907941645</c:v>
                  </c:pt>
                  <c:pt idx="7">
                    <c:v>0.95756284987835683</c:v>
                  </c:pt>
                  <c:pt idx="8">
                    <c:v>0.61173149984141073</c:v>
                  </c:pt>
                  <c:pt idx="9">
                    <c:v>0.39696883593423982</c:v>
                  </c:pt>
                  <c:pt idx="10">
                    <c:v>0.52861149219736336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Steady!$W$17:$W$27</c:f>
              <c:numCache>
                <c:formatCode>General</c:formatCode>
                <c:ptCount val="11"/>
                <c:pt idx="0">
                  <c:v>-60</c:v>
                </c:pt>
                <c:pt idx="1">
                  <c:v>-50</c:v>
                </c:pt>
                <c:pt idx="2">
                  <c:v>-40</c:v>
                </c:pt>
                <c:pt idx="3">
                  <c:v>-30</c:v>
                </c:pt>
                <c:pt idx="4">
                  <c:v>-20</c:v>
                </c:pt>
                <c:pt idx="5">
                  <c:v>-10</c:v>
                </c:pt>
                <c:pt idx="6">
                  <c:v>0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</c:numCache>
            </c:numRef>
          </c:cat>
          <c:val>
            <c:numRef>
              <c:f>Steady!$B$17:$B$27</c:f>
              <c:numCache>
                <c:formatCode>0.0000</c:formatCode>
                <c:ptCount val="11"/>
                <c:pt idx="0">
                  <c:v>0.37572000321616966</c:v>
                </c:pt>
                <c:pt idx="1">
                  <c:v>0.80616426670434471</c:v>
                </c:pt>
                <c:pt idx="2">
                  <c:v>2.3700554028384713</c:v>
                </c:pt>
                <c:pt idx="3">
                  <c:v>5.3371842666842984</c:v>
                </c:pt>
                <c:pt idx="4">
                  <c:v>8.7736394087770275</c:v>
                </c:pt>
                <c:pt idx="5">
                  <c:v>10.838135428046019</c:v>
                </c:pt>
                <c:pt idx="6">
                  <c:v>10.748964585117438</c:v>
                </c:pt>
                <c:pt idx="7">
                  <c:v>9.0024789261215865</c:v>
                </c:pt>
                <c:pt idx="8">
                  <c:v>7.2767832738346101</c:v>
                </c:pt>
                <c:pt idx="9">
                  <c:v>6.3436604596001507</c:v>
                </c:pt>
                <c:pt idx="10">
                  <c:v>6.2262816545071633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DC-4047-910F-CBA7997407F1}"/>
            </c:ext>
          </c:extLst>
        </c:ser>
        <c:ser>
          <c:idx val="1"/>
          <c:order val="1"/>
          <c:tx>
            <c:v>MolPort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Steady!$Y$17:$Y$27</c:f>
                <c:numCache>
                  <c:formatCode>General</c:formatCode>
                  <c:ptCount val="11"/>
                  <c:pt idx="0">
                    <c:v>0.47934767181397009</c:v>
                  </c:pt>
                  <c:pt idx="1">
                    <c:v>0.71561678853466171</c:v>
                  </c:pt>
                  <c:pt idx="2">
                    <c:v>1.3189354078210695</c:v>
                  </c:pt>
                  <c:pt idx="3">
                    <c:v>1.8685920850631705</c:v>
                  </c:pt>
                  <c:pt idx="4">
                    <c:v>1.7950462597503927</c:v>
                  </c:pt>
                  <c:pt idx="5">
                    <c:v>1.2698546266967183</c:v>
                  </c:pt>
                  <c:pt idx="6">
                    <c:v>0.67713011435697834</c:v>
                  </c:pt>
                  <c:pt idx="7">
                    <c:v>0.46462817690952424</c:v>
                  </c:pt>
                  <c:pt idx="8">
                    <c:v>0.6691648187971303</c:v>
                  </c:pt>
                  <c:pt idx="9">
                    <c:v>0.68409733165697484</c:v>
                  </c:pt>
                  <c:pt idx="10">
                    <c:v>0.94494390327526478</c:v>
                  </c:pt>
                </c:numCache>
              </c:numRef>
            </c:plus>
            <c:minus>
              <c:numRef>
                <c:f>Steady!$Y$17:$Y$27</c:f>
                <c:numCache>
                  <c:formatCode>General</c:formatCode>
                  <c:ptCount val="11"/>
                  <c:pt idx="0">
                    <c:v>0.47934767181397009</c:v>
                  </c:pt>
                  <c:pt idx="1">
                    <c:v>0.71561678853466171</c:v>
                  </c:pt>
                  <c:pt idx="2">
                    <c:v>1.3189354078210695</c:v>
                  </c:pt>
                  <c:pt idx="3">
                    <c:v>1.8685920850631705</c:v>
                  </c:pt>
                  <c:pt idx="4">
                    <c:v>1.7950462597503927</c:v>
                  </c:pt>
                  <c:pt idx="5">
                    <c:v>1.2698546266967183</c:v>
                  </c:pt>
                  <c:pt idx="6">
                    <c:v>0.67713011435697834</c:v>
                  </c:pt>
                  <c:pt idx="7">
                    <c:v>0.46462817690952424</c:v>
                  </c:pt>
                  <c:pt idx="8">
                    <c:v>0.6691648187971303</c:v>
                  </c:pt>
                  <c:pt idx="9">
                    <c:v>0.68409733165697484</c:v>
                  </c:pt>
                  <c:pt idx="10">
                    <c:v>0.94494390327526478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Steady!$W$17:$W$27</c:f>
              <c:numCache>
                <c:formatCode>General</c:formatCode>
                <c:ptCount val="11"/>
                <c:pt idx="0">
                  <c:v>-60</c:v>
                </c:pt>
                <c:pt idx="1">
                  <c:v>-50</c:v>
                </c:pt>
                <c:pt idx="2">
                  <c:v>-40</c:v>
                </c:pt>
                <c:pt idx="3">
                  <c:v>-30</c:v>
                </c:pt>
                <c:pt idx="4">
                  <c:v>-20</c:v>
                </c:pt>
                <c:pt idx="5">
                  <c:v>-10</c:v>
                </c:pt>
                <c:pt idx="6">
                  <c:v>0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</c:numCache>
            </c:numRef>
          </c:cat>
          <c:val>
            <c:numRef>
              <c:f>Steady!$X$17:$X$27</c:f>
              <c:numCache>
                <c:formatCode>0.0000</c:formatCode>
                <c:ptCount val="11"/>
                <c:pt idx="0">
                  <c:v>1.1462675958014512</c:v>
                </c:pt>
                <c:pt idx="1">
                  <c:v>2.6809064406001601</c:v>
                </c:pt>
                <c:pt idx="2">
                  <c:v>5.8925554308243369</c:v>
                </c:pt>
                <c:pt idx="3">
                  <c:v>10.01917841373799</c:v>
                </c:pt>
                <c:pt idx="4">
                  <c:v>11.420708699177109</c:v>
                </c:pt>
                <c:pt idx="5">
                  <c:v>9.3164317262838239</c:v>
                </c:pt>
                <c:pt idx="6">
                  <c:v>6.8890439536596793</c:v>
                </c:pt>
                <c:pt idx="7">
                  <c:v>5.3694013641257543</c:v>
                </c:pt>
                <c:pt idx="8">
                  <c:v>4.8661923736386337</c:v>
                </c:pt>
                <c:pt idx="9">
                  <c:v>3.9923779299614934</c:v>
                </c:pt>
                <c:pt idx="10">
                  <c:v>4.5446699578901208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DC-4047-910F-CBA79974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233375"/>
        <c:axId val="1690235455"/>
      </c:lineChart>
      <c:catAx>
        <c:axId val="1690233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0235455"/>
        <c:crosses val="autoZero"/>
        <c:auto val="1"/>
        <c:lblAlgn val="ctr"/>
        <c:lblOffset val="100"/>
        <c:noMultiLvlLbl val="0"/>
      </c:catAx>
      <c:valAx>
        <c:axId val="169023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0233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294970824984"/>
          <c:y val="3.7934094943334405E-2"/>
          <c:w val="0.84982930635984466"/>
          <c:h val="0.85032087752036778"/>
        </c:manualLayout>
      </c:layout>
      <c:lineChart>
        <c:grouping val="standard"/>
        <c:varyColors val="0"/>
        <c:ser>
          <c:idx val="0"/>
          <c:order val="0"/>
          <c:tx>
            <c:v>Control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Tail!$C$18:$C$28</c:f>
                <c:numCache>
                  <c:formatCode>General</c:formatCode>
                  <c:ptCount val="11"/>
                  <c:pt idx="0">
                    <c:v>1.1666464728546148E-2</c:v>
                  </c:pt>
                  <c:pt idx="1">
                    <c:v>1.1595993478822408E-2</c:v>
                  </c:pt>
                  <c:pt idx="2">
                    <c:v>2.8757538473573832E-2</c:v>
                  </c:pt>
                  <c:pt idx="3">
                    <c:v>7.2783406120318486E-2</c:v>
                  </c:pt>
                  <c:pt idx="4">
                    <c:v>0.11879433791258641</c:v>
                  </c:pt>
                  <c:pt idx="5">
                    <c:v>0.11581740599735764</c:v>
                  </c:pt>
                  <c:pt idx="6">
                    <c:v>8.2664383073143277E-2</c:v>
                  </c:pt>
                  <c:pt idx="7">
                    <c:v>2.9382743713383324E-2</c:v>
                  </c:pt>
                  <c:pt idx="8">
                    <c:v>2.7382307504085594E-2</c:v>
                  </c:pt>
                  <c:pt idx="9">
                    <c:v>2.9291168068442293E-2</c:v>
                  </c:pt>
                  <c:pt idx="10">
                    <c:v>3.7093931041756879E-2</c:v>
                  </c:pt>
                </c:numCache>
              </c:numRef>
            </c:plus>
            <c:minus>
              <c:numRef>
                <c:f>Tail!$C$18:$C$28</c:f>
                <c:numCache>
                  <c:formatCode>General</c:formatCode>
                  <c:ptCount val="11"/>
                  <c:pt idx="0">
                    <c:v>1.1666464728546148E-2</c:v>
                  </c:pt>
                  <c:pt idx="1">
                    <c:v>1.1595993478822408E-2</c:v>
                  </c:pt>
                  <c:pt idx="2">
                    <c:v>2.8757538473573832E-2</c:v>
                  </c:pt>
                  <c:pt idx="3">
                    <c:v>7.2783406120318486E-2</c:v>
                  </c:pt>
                  <c:pt idx="4">
                    <c:v>0.11879433791258641</c:v>
                  </c:pt>
                  <c:pt idx="5">
                    <c:v>0.11581740599735764</c:v>
                  </c:pt>
                  <c:pt idx="6">
                    <c:v>8.2664383073143277E-2</c:v>
                  </c:pt>
                  <c:pt idx="7">
                    <c:v>2.9382743713383324E-2</c:v>
                  </c:pt>
                  <c:pt idx="8">
                    <c:v>2.7382307504085594E-2</c:v>
                  </c:pt>
                  <c:pt idx="9">
                    <c:v>2.9291168068442293E-2</c:v>
                  </c:pt>
                  <c:pt idx="10">
                    <c:v>3.7093931041756879E-2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Tail!$T$18:$T$28</c:f>
              <c:numCache>
                <c:formatCode>General</c:formatCode>
                <c:ptCount val="11"/>
                <c:pt idx="0">
                  <c:v>-60</c:v>
                </c:pt>
                <c:pt idx="1">
                  <c:v>-50</c:v>
                </c:pt>
                <c:pt idx="2">
                  <c:v>-40</c:v>
                </c:pt>
                <c:pt idx="3">
                  <c:v>-30</c:v>
                </c:pt>
                <c:pt idx="4">
                  <c:v>-20</c:v>
                </c:pt>
                <c:pt idx="5">
                  <c:v>-10</c:v>
                </c:pt>
                <c:pt idx="6">
                  <c:v>0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</c:numCache>
            </c:numRef>
          </c:cat>
          <c:val>
            <c:numRef>
              <c:f>Tail!$B$18:$B$28</c:f>
              <c:numCache>
                <c:formatCode>0.0000</c:formatCode>
                <c:ptCount val="11"/>
                <c:pt idx="0">
                  <c:v>2.9088616318563378E-2</c:v>
                </c:pt>
                <c:pt idx="1">
                  <c:v>3.1826125217207013E-2</c:v>
                </c:pt>
                <c:pt idx="2">
                  <c:v>7.33177640978879E-2</c:v>
                </c:pt>
                <c:pt idx="3">
                  <c:v>0.1850478557082432</c:v>
                </c:pt>
                <c:pt idx="4">
                  <c:v>0.37134207583772599</c:v>
                </c:pt>
                <c:pt idx="5">
                  <c:v>0.59809343586155328</c:v>
                </c:pt>
                <c:pt idx="6">
                  <c:v>0.811948709758336</c:v>
                </c:pt>
                <c:pt idx="7">
                  <c:v>0.93263231185684414</c:v>
                </c:pt>
                <c:pt idx="8">
                  <c:v>0.94976447604438374</c:v>
                </c:pt>
                <c:pt idx="9">
                  <c:v>0.91398397308744606</c:v>
                </c:pt>
                <c:pt idx="10">
                  <c:v>0.89724129521319618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7-4F21-BF38-424CFAB7077C}"/>
            </c:ext>
          </c:extLst>
        </c:ser>
        <c:ser>
          <c:idx val="1"/>
          <c:order val="1"/>
          <c:tx>
            <c:v>MP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Tail!$V$18:$V$30</c:f>
                <c:numCache>
                  <c:formatCode>General</c:formatCode>
                  <c:ptCount val="13"/>
                  <c:pt idx="0">
                    <c:v>4.632440696410111E-2</c:v>
                  </c:pt>
                  <c:pt idx="1">
                    <c:v>5.2443358981863815E-2</c:v>
                  </c:pt>
                  <c:pt idx="2">
                    <c:v>7.4155001037002968E-2</c:v>
                  </c:pt>
                  <c:pt idx="3">
                    <c:v>0.11002406197917415</c:v>
                  </c:pt>
                  <c:pt idx="4">
                    <c:v>0.10934776478504885</c:v>
                  </c:pt>
                  <c:pt idx="5">
                    <c:v>8.8120841592432789E-2</c:v>
                  </c:pt>
                  <c:pt idx="6">
                    <c:v>3.5630312433137121E-2</c:v>
                  </c:pt>
                  <c:pt idx="7">
                    <c:v>2.7155152342404308E-2</c:v>
                  </c:pt>
                  <c:pt idx="8">
                    <c:v>2.275853480412017E-2</c:v>
                  </c:pt>
                  <c:pt idx="9">
                    <c:v>1.8944380444870717E-2</c:v>
                  </c:pt>
                  <c:pt idx="10">
                    <c:v>2.5900216447380171E-2</c:v>
                  </c:pt>
                </c:numCache>
              </c:numRef>
            </c:plus>
            <c:minus>
              <c:numRef>
                <c:f>Tail!$V$18:$V$30</c:f>
                <c:numCache>
                  <c:formatCode>General</c:formatCode>
                  <c:ptCount val="13"/>
                  <c:pt idx="0">
                    <c:v>4.632440696410111E-2</c:v>
                  </c:pt>
                  <c:pt idx="1">
                    <c:v>5.2443358981863815E-2</c:v>
                  </c:pt>
                  <c:pt idx="2">
                    <c:v>7.4155001037002968E-2</c:v>
                  </c:pt>
                  <c:pt idx="3">
                    <c:v>0.11002406197917415</c:v>
                  </c:pt>
                  <c:pt idx="4">
                    <c:v>0.10934776478504885</c:v>
                  </c:pt>
                  <c:pt idx="5">
                    <c:v>8.8120841592432789E-2</c:v>
                  </c:pt>
                  <c:pt idx="6">
                    <c:v>3.5630312433137121E-2</c:v>
                  </c:pt>
                  <c:pt idx="7">
                    <c:v>2.7155152342404308E-2</c:v>
                  </c:pt>
                  <c:pt idx="8">
                    <c:v>2.275853480412017E-2</c:v>
                  </c:pt>
                  <c:pt idx="9">
                    <c:v>1.8944380444870717E-2</c:v>
                  </c:pt>
                  <c:pt idx="10">
                    <c:v>2.5900216447380171E-2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Tail!$T$18:$T$28</c:f>
              <c:numCache>
                <c:formatCode>General</c:formatCode>
                <c:ptCount val="11"/>
                <c:pt idx="0">
                  <c:v>-60</c:v>
                </c:pt>
                <c:pt idx="1">
                  <c:v>-50</c:v>
                </c:pt>
                <c:pt idx="2">
                  <c:v>-40</c:v>
                </c:pt>
                <c:pt idx="3">
                  <c:v>-30</c:v>
                </c:pt>
                <c:pt idx="4">
                  <c:v>-20</c:v>
                </c:pt>
                <c:pt idx="5">
                  <c:v>-10</c:v>
                </c:pt>
                <c:pt idx="6">
                  <c:v>0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</c:numCache>
            </c:numRef>
          </c:cat>
          <c:val>
            <c:numRef>
              <c:f>Tail!$U$18:$U$28</c:f>
              <c:numCache>
                <c:formatCode>0.0000</c:formatCode>
                <c:ptCount val="11"/>
                <c:pt idx="0">
                  <c:v>0.12125866172178952</c:v>
                </c:pt>
                <c:pt idx="1">
                  <c:v>0.16408485376951104</c:v>
                </c:pt>
                <c:pt idx="2">
                  <c:v>0.32961551862174898</c:v>
                </c:pt>
                <c:pt idx="3">
                  <c:v>0.6059295704801918</c:v>
                </c:pt>
                <c:pt idx="4">
                  <c:v>0.81805110626115185</c:v>
                </c:pt>
                <c:pt idx="5">
                  <c:v>0.86300502521208478</c:v>
                </c:pt>
                <c:pt idx="6">
                  <c:v>0.87401830246073364</c:v>
                </c:pt>
                <c:pt idx="7">
                  <c:v>0.90963211062392058</c:v>
                </c:pt>
                <c:pt idx="8">
                  <c:v>0.86994295504172936</c:v>
                </c:pt>
                <c:pt idx="9">
                  <c:v>0.84984634725245245</c:v>
                </c:pt>
                <c:pt idx="10">
                  <c:v>0.80445244986937814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17-4F21-BF38-424CFAB70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36927"/>
        <c:axId val="720299199"/>
      </c:lineChart>
      <c:catAx>
        <c:axId val="1417936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299199"/>
        <c:crosses val="autoZero"/>
        <c:auto val="1"/>
        <c:lblAlgn val="ctr"/>
        <c:lblOffset val="100"/>
        <c:noMultiLvlLbl val="0"/>
      </c:catAx>
      <c:valAx>
        <c:axId val="720299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936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1880261074691"/>
          <c:y val="2.7199620880723242E-2"/>
          <c:w val="0.8241134794210706"/>
          <c:h val="0.86077136191309422"/>
        </c:manualLayout>
      </c:layout>
      <c:lineChart>
        <c:grouping val="standard"/>
        <c:varyColors val="0"/>
        <c:ser>
          <c:idx val="0"/>
          <c:order val="0"/>
          <c:tx>
            <c:v>Control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Tail!$C$3:$C$13</c:f>
                <c:numCache>
                  <c:formatCode>General</c:formatCode>
                  <c:ptCount val="11"/>
                  <c:pt idx="0">
                    <c:v>1.0280867833074766E-2</c:v>
                  </c:pt>
                  <c:pt idx="1">
                    <c:v>9.6513610636216919E-3</c:v>
                  </c:pt>
                  <c:pt idx="2">
                    <c:v>2.419679634318387E-2</c:v>
                  </c:pt>
                  <c:pt idx="3">
                    <c:v>5.9514648876543855E-2</c:v>
                  </c:pt>
                  <c:pt idx="4">
                    <c:v>0.10085972242727868</c:v>
                  </c:pt>
                  <c:pt idx="5">
                    <c:v>0.10711014814767125</c:v>
                  </c:pt>
                  <c:pt idx="6">
                    <c:v>0.11321012552132476</c:v>
                  </c:pt>
                  <c:pt idx="7">
                    <c:v>0.15585726479332945</c:v>
                  </c:pt>
                  <c:pt idx="8">
                    <c:v>0.19224725196155334</c:v>
                  </c:pt>
                  <c:pt idx="9">
                    <c:v>0.17580250699035119</c:v>
                  </c:pt>
                  <c:pt idx="10">
                    <c:v>0.19342418214057197</c:v>
                  </c:pt>
                </c:numCache>
              </c:numRef>
            </c:plus>
            <c:minus>
              <c:numRef>
                <c:f>Tail!$C$3:$C$13</c:f>
                <c:numCache>
                  <c:formatCode>General</c:formatCode>
                  <c:ptCount val="11"/>
                  <c:pt idx="0">
                    <c:v>1.0280867833074766E-2</c:v>
                  </c:pt>
                  <c:pt idx="1">
                    <c:v>9.6513610636216919E-3</c:v>
                  </c:pt>
                  <c:pt idx="2">
                    <c:v>2.419679634318387E-2</c:v>
                  </c:pt>
                  <c:pt idx="3">
                    <c:v>5.9514648876543855E-2</c:v>
                  </c:pt>
                  <c:pt idx="4">
                    <c:v>0.10085972242727868</c:v>
                  </c:pt>
                  <c:pt idx="5">
                    <c:v>0.10711014814767125</c:v>
                  </c:pt>
                  <c:pt idx="6">
                    <c:v>0.11321012552132476</c:v>
                  </c:pt>
                  <c:pt idx="7">
                    <c:v>0.15585726479332945</c:v>
                  </c:pt>
                  <c:pt idx="8">
                    <c:v>0.19224725196155334</c:v>
                  </c:pt>
                  <c:pt idx="9">
                    <c:v>0.17580250699035119</c:v>
                  </c:pt>
                  <c:pt idx="10">
                    <c:v>0.19342418214057197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Tail!$T$3:$T$13</c:f>
              <c:numCache>
                <c:formatCode>General</c:formatCode>
                <c:ptCount val="11"/>
                <c:pt idx="0">
                  <c:v>-60</c:v>
                </c:pt>
                <c:pt idx="1">
                  <c:v>-50</c:v>
                </c:pt>
                <c:pt idx="2">
                  <c:v>-40</c:v>
                </c:pt>
                <c:pt idx="3">
                  <c:v>-30</c:v>
                </c:pt>
                <c:pt idx="4">
                  <c:v>-20</c:v>
                </c:pt>
                <c:pt idx="5">
                  <c:v>-10</c:v>
                </c:pt>
                <c:pt idx="6">
                  <c:v>0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</c:numCache>
            </c:numRef>
          </c:cat>
          <c:val>
            <c:numRef>
              <c:f>Tail!$B$3:$B$13</c:f>
              <c:numCache>
                <c:formatCode>0.0000</c:formatCode>
                <c:ptCount val="11"/>
                <c:pt idx="0">
                  <c:v>4.0558446198701664E-2</c:v>
                </c:pt>
                <c:pt idx="1">
                  <c:v>3.9151981206876858E-2</c:v>
                </c:pt>
                <c:pt idx="2">
                  <c:v>8.6716303601860861E-2</c:v>
                </c:pt>
                <c:pt idx="3">
                  <c:v>0.21643044693129415</c:v>
                </c:pt>
                <c:pt idx="4">
                  <c:v>0.45434933687959383</c:v>
                </c:pt>
                <c:pt idx="5">
                  <c:v>0.80113482049533213</c:v>
                </c:pt>
                <c:pt idx="6">
                  <c:v>1.1739665695599102</c:v>
                </c:pt>
                <c:pt idx="7">
                  <c:v>1.420228932585031</c:v>
                </c:pt>
                <c:pt idx="8">
                  <c:v>1.4725790279252136</c:v>
                </c:pt>
                <c:pt idx="9">
                  <c:v>1.4113155433109785</c:v>
                </c:pt>
                <c:pt idx="10">
                  <c:v>1.3979909164564917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B9-434E-A22F-DEF6E2D33F15}"/>
            </c:ext>
          </c:extLst>
        </c:ser>
        <c:ser>
          <c:idx val="1"/>
          <c:order val="1"/>
          <c:tx>
            <c:v>MolPort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Tail!$V$3:$V$13</c:f>
                <c:numCache>
                  <c:formatCode>General</c:formatCode>
                  <c:ptCount val="11"/>
                  <c:pt idx="0">
                    <c:v>2.3810370356827964E-2</c:v>
                  </c:pt>
                  <c:pt idx="1">
                    <c:v>3.5203821981003622E-2</c:v>
                  </c:pt>
                  <c:pt idx="2">
                    <c:v>5.3160287609178195E-2</c:v>
                  </c:pt>
                  <c:pt idx="3">
                    <c:v>8.7986380070779399E-2</c:v>
                  </c:pt>
                  <c:pt idx="4">
                    <c:v>0.1198269545720609</c:v>
                  </c:pt>
                  <c:pt idx="5">
                    <c:v>0.12917034504984082</c:v>
                  </c:pt>
                  <c:pt idx="6">
                    <c:v>0.11367853238965957</c:v>
                  </c:pt>
                  <c:pt idx="7">
                    <c:v>0.10842611827741078</c:v>
                  </c:pt>
                  <c:pt idx="8">
                    <c:v>9.4906513790494529E-2</c:v>
                  </c:pt>
                  <c:pt idx="9">
                    <c:v>9.8331782474382179E-2</c:v>
                  </c:pt>
                  <c:pt idx="10">
                    <c:v>9.6500091482100064E-2</c:v>
                  </c:pt>
                </c:numCache>
              </c:numRef>
            </c:plus>
            <c:minus>
              <c:numRef>
                <c:f>Tail!$V$3:$V$13</c:f>
                <c:numCache>
                  <c:formatCode>General</c:formatCode>
                  <c:ptCount val="11"/>
                  <c:pt idx="0">
                    <c:v>2.3810370356827964E-2</c:v>
                  </c:pt>
                  <c:pt idx="1">
                    <c:v>3.5203821981003622E-2</c:v>
                  </c:pt>
                  <c:pt idx="2">
                    <c:v>5.3160287609178195E-2</c:v>
                  </c:pt>
                  <c:pt idx="3">
                    <c:v>8.7986380070779399E-2</c:v>
                  </c:pt>
                  <c:pt idx="4">
                    <c:v>0.1198269545720609</c:v>
                  </c:pt>
                  <c:pt idx="5">
                    <c:v>0.12917034504984082</c:v>
                  </c:pt>
                  <c:pt idx="6">
                    <c:v>0.11367853238965957</c:v>
                  </c:pt>
                  <c:pt idx="7">
                    <c:v>0.10842611827741078</c:v>
                  </c:pt>
                  <c:pt idx="8">
                    <c:v>9.4906513790494529E-2</c:v>
                  </c:pt>
                  <c:pt idx="9">
                    <c:v>9.8331782474382179E-2</c:v>
                  </c:pt>
                  <c:pt idx="10">
                    <c:v>9.6500091482100064E-2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Tail!$T$3:$T$13</c:f>
              <c:numCache>
                <c:formatCode>General</c:formatCode>
                <c:ptCount val="11"/>
                <c:pt idx="0">
                  <c:v>-60</c:v>
                </c:pt>
                <c:pt idx="1">
                  <c:v>-50</c:v>
                </c:pt>
                <c:pt idx="2">
                  <c:v>-40</c:v>
                </c:pt>
                <c:pt idx="3">
                  <c:v>-30</c:v>
                </c:pt>
                <c:pt idx="4">
                  <c:v>-20</c:v>
                </c:pt>
                <c:pt idx="5">
                  <c:v>-10</c:v>
                </c:pt>
                <c:pt idx="6">
                  <c:v>0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</c:numCache>
            </c:numRef>
          </c:cat>
          <c:val>
            <c:numRef>
              <c:f>Tail!$U$3:$U$13</c:f>
              <c:numCache>
                <c:formatCode>0.0000</c:formatCode>
                <c:ptCount val="11"/>
                <c:pt idx="0">
                  <c:v>9.1822920988003501E-2</c:v>
                </c:pt>
                <c:pt idx="1">
                  <c:v>0.11266699752637299</c:v>
                </c:pt>
                <c:pt idx="2">
                  <c:v>0.24240470890487956</c:v>
                </c:pt>
                <c:pt idx="3">
                  <c:v>0.45987553362335504</c:v>
                </c:pt>
                <c:pt idx="4">
                  <c:v>0.64783833282334435</c:v>
                </c:pt>
                <c:pt idx="5">
                  <c:v>0.69778934546879257</c:v>
                </c:pt>
                <c:pt idx="6">
                  <c:v>0.70751090134893102</c:v>
                </c:pt>
                <c:pt idx="7">
                  <c:v>0.73302250674792546</c:v>
                </c:pt>
                <c:pt idx="8">
                  <c:v>0.6948073165757308</c:v>
                </c:pt>
                <c:pt idx="9">
                  <c:v>0.64148631195227301</c:v>
                </c:pt>
                <c:pt idx="10">
                  <c:v>0.60903554658094972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B9-434E-A22F-DEF6E2D33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324127"/>
        <c:axId val="1802329951"/>
      </c:lineChart>
      <c:catAx>
        <c:axId val="1802324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2329951"/>
        <c:crosses val="autoZero"/>
        <c:auto val="1"/>
        <c:lblAlgn val="ctr"/>
        <c:lblOffset val="100"/>
        <c:noMultiLvlLbl val="0"/>
      </c:catAx>
      <c:valAx>
        <c:axId val="1802329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2324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Tail!$W$43:$W$47</c:f>
              <c:strCache>
                <c:ptCount val="5"/>
                <c:pt idx="0">
                  <c:v>1.6959</c:v>
                </c:pt>
                <c:pt idx="1">
                  <c:v>1.6986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Tail!$C$34:$C$45</c:f>
                <c:numCache>
                  <c:formatCode>General</c:formatCode>
                  <c:ptCount val="12"/>
                  <c:pt idx="0">
                    <c:v>0.41255020099032758</c:v>
                  </c:pt>
                  <c:pt idx="1">
                    <c:v>0.40930347166894043</c:v>
                  </c:pt>
                  <c:pt idx="2">
                    <c:v>1.0021729532179151</c:v>
                  </c:pt>
                  <c:pt idx="3">
                    <c:v>2.532366841264281</c:v>
                  </c:pt>
                  <c:pt idx="4">
                    <c:v>4.0484796020692446</c:v>
                  </c:pt>
                  <c:pt idx="5">
                    <c:v>3.6565200775375475</c:v>
                  </c:pt>
                  <c:pt idx="6">
                    <c:v>2.4123598138027771</c:v>
                  </c:pt>
                  <c:pt idx="7">
                    <c:v>1.9569265971934078</c:v>
                  </c:pt>
                  <c:pt idx="8">
                    <c:v>2.4707314860624399</c:v>
                  </c:pt>
                  <c:pt idx="9">
                    <c:v>2.135894699131613</c:v>
                  </c:pt>
                  <c:pt idx="10">
                    <c:v>2.9334556178486126</c:v>
                  </c:pt>
                  <c:pt idx="11">
                    <c:v>7.7130096486671995</c:v>
                  </c:pt>
                </c:numCache>
              </c:numRef>
            </c:plus>
            <c:minus>
              <c:numRef>
                <c:f>Tail!$C$34:$C$46</c:f>
                <c:numCache>
                  <c:formatCode>General</c:formatCode>
                  <c:ptCount val="13"/>
                  <c:pt idx="0">
                    <c:v>0.41255020099032758</c:v>
                  </c:pt>
                  <c:pt idx="1">
                    <c:v>0.40930347166894043</c:v>
                  </c:pt>
                  <c:pt idx="2">
                    <c:v>1.0021729532179151</c:v>
                  </c:pt>
                  <c:pt idx="3">
                    <c:v>2.532366841264281</c:v>
                  </c:pt>
                  <c:pt idx="4">
                    <c:v>4.0484796020692446</c:v>
                  </c:pt>
                  <c:pt idx="5">
                    <c:v>3.6565200775375475</c:v>
                  </c:pt>
                  <c:pt idx="6">
                    <c:v>2.4123598138027771</c:v>
                  </c:pt>
                  <c:pt idx="7">
                    <c:v>1.9569265971934078</c:v>
                  </c:pt>
                  <c:pt idx="8">
                    <c:v>2.4707314860624399</c:v>
                  </c:pt>
                  <c:pt idx="9">
                    <c:v>2.135894699131613</c:v>
                  </c:pt>
                  <c:pt idx="10">
                    <c:v>2.9334556178486126</c:v>
                  </c:pt>
                  <c:pt idx="11">
                    <c:v>7.7130096486671995</c:v>
                  </c:pt>
                  <c:pt idx="12">
                    <c:v>6.9990304024469223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Tail!$T$34:$T$44</c:f>
              <c:numCache>
                <c:formatCode>General</c:formatCode>
                <c:ptCount val="11"/>
                <c:pt idx="0">
                  <c:v>-60</c:v>
                </c:pt>
                <c:pt idx="1">
                  <c:v>-50</c:v>
                </c:pt>
                <c:pt idx="2">
                  <c:v>-40</c:v>
                </c:pt>
                <c:pt idx="3">
                  <c:v>-30</c:v>
                </c:pt>
                <c:pt idx="4">
                  <c:v>-20</c:v>
                </c:pt>
                <c:pt idx="5">
                  <c:v>-10</c:v>
                </c:pt>
                <c:pt idx="6">
                  <c:v>0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</c:numCache>
            </c:numRef>
          </c:cat>
          <c:val>
            <c:numRef>
              <c:f>Tail!$B$34:$B$44</c:f>
              <c:numCache>
                <c:formatCode>0.0000</c:formatCode>
                <c:ptCount val="11"/>
                <c:pt idx="0">
                  <c:v>0.9828661748687102</c:v>
                </c:pt>
                <c:pt idx="1">
                  <c:v>1.0976503164845108</c:v>
                </c:pt>
                <c:pt idx="2">
                  <c:v>2.4963530962663518</c:v>
                </c:pt>
                <c:pt idx="3">
                  <c:v>6.2747160175564431</c:v>
                </c:pt>
                <c:pt idx="4">
                  <c:v>12.566584175788718</c:v>
                </c:pt>
                <c:pt idx="5">
                  <c:v>20.403900934258481</c:v>
                </c:pt>
                <c:pt idx="6">
                  <c:v>28.231244153838524</c:v>
                </c:pt>
                <c:pt idx="7">
                  <c:v>33.048476774913652</c:v>
                </c:pt>
                <c:pt idx="8">
                  <c:v>33.851434079158004</c:v>
                </c:pt>
                <c:pt idx="9">
                  <c:v>32.470859418473495</c:v>
                </c:pt>
                <c:pt idx="10">
                  <c:v>32.107431123433329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1-40C7-BC3C-9AAEC018C87D}"/>
            </c:ext>
          </c:extLst>
        </c:ser>
        <c:ser>
          <c:idx val="1"/>
          <c:order val="1"/>
          <c:tx>
            <c:v>MolPort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Tail!$V$34:$V$44</c:f>
                <c:numCache>
                  <c:formatCode>General</c:formatCode>
                  <c:ptCount val="11"/>
                  <c:pt idx="0">
                    <c:v>0.82130213557647058</c:v>
                  </c:pt>
                  <c:pt idx="1">
                    <c:v>0.96070825937042748</c:v>
                  </c:pt>
                  <c:pt idx="2">
                    <c:v>1.344691618641914</c:v>
                  </c:pt>
                  <c:pt idx="3">
                    <c:v>2.1125985889298162</c:v>
                  </c:pt>
                  <c:pt idx="4">
                    <c:v>2.5680560933250409</c:v>
                  </c:pt>
                  <c:pt idx="5">
                    <c:v>2.5615722426985759</c:v>
                  </c:pt>
                  <c:pt idx="6">
                    <c:v>2.0881175254609685</c:v>
                  </c:pt>
                  <c:pt idx="7">
                    <c:v>1.8514968344036171</c:v>
                  </c:pt>
                  <c:pt idx="8">
                    <c:v>1.6195342482512995</c:v>
                  </c:pt>
                  <c:pt idx="9">
                    <c:v>1.6959383976919791</c:v>
                  </c:pt>
                  <c:pt idx="10">
                    <c:v>1.6986236780051382</c:v>
                  </c:pt>
                </c:numCache>
              </c:numRef>
            </c:plus>
            <c:minus>
              <c:numRef>
                <c:f>Tail!$V$34:$V$44</c:f>
                <c:numCache>
                  <c:formatCode>General</c:formatCode>
                  <c:ptCount val="11"/>
                  <c:pt idx="0">
                    <c:v>0.82130213557647058</c:v>
                  </c:pt>
                  <c:pt idx="1">
                    <c:v>0.96070825937042748</c:v>
                  </c:pt>
                  <c:pt idx="2">
                    <c:v>1.344691618641914</c:v>
                  </c:pt>
                  <c:pt idx="3">
                    <c:v>2.1125985889298162</c:v>
                  </c:pt>
                  <c:pt idx="4">
                    <c:v>2.5680560933250409</c:v>
                  </c:pt>
                  <c:pt idx="5">
                    <c:v>2.5615722426985759</c:v>
                  </c:pt>
                  <c:pt idx="6">
                    <c:v>2.0881175254609685</c:v>
                  </c:pt>
                  <c:pt idx="7">
                    <c:v>1.8514968344036171</c:v>
                  </c:pt>
                  <c:pt idx="8">
                    <c:v>1.6195342482512995</c:v>
                  </c:pt>
                  <c:pt idx="9">
                    <c:v>1.6959383976919791</c:v>
                  </c:pt>
                  <c:pt idx="10">
                    <c:v>1.6986236780051382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Tail!$T$34:$T$44</c:f>
              <c:numCache>
                <c:formatCode>General</c:formatCode>
                <c:ptCount val="11"/>
                <c:pt idx="0">
                  <c:v>-60</c:v>
                </c:pt>
                <c:pt idx="1">
                  <c:v>-50</c:v>
                </c:pt>
                <c:pt idx="2">
                  <c:v>-40</c:v>
                </c:pt>
                <c:pt idx="3">
                  <c:v>-30</c:v>
                </c:pt>
                <c:pt idx="4">
                  <c:v>-20</c:v>
                </c:pt>
                <c:pt idx="5">
                  <c:v>-10</c:v>
                </c:pt>
                <c:pt idx="6">
                  <c:v>0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</c:numCache>
            </c:numRef>
          </c:cat>
          <c:val>
            <c:numRef>
              <c:f>Tail!$U$34:$U$44</c:f>
              <c:numCache>
                <c:formatCode>0.0000</c:formatCode>
                <c:ptCount val="11"/>
                <c:pt idx="0">
                  <c:v>2.1626865181172099</c:v>
                </c:pt>
                <c:pt idx="1">
                  <c:v>2.9372526311930374</c:v>
                </c:pt>
                <c:pt idx="2">
                  <c:v>6.1151706205861904</c:v>
                </c:pt>
                <c:pt idx="3">
                  <c:v>11.450825417761562</c:v>
                </c:pt>
                <c:pt idx="4">
                  <c:v>15.810962500838858</c:v>
                </c:pt>
                <c:pt idx="5">
                  <c:v>16.719570674962135</c:v>
                </c:pt>
                <c:pt idx="6">
                  <c:v>16.692851812917592</c:v>
                </c:pt>
                <c:pt idx="7">
                  <c:v>17.128927389085867</c:v>
                </c:pt>
                <c:pt idx="8">
                  <c:v>16.326128800912322</c:v>
                </c:pt>
                <c:pt idx="9">
                  <c:v>15.331286446433118</c:v>
                </c:pt>
                <c:pt idx="10">
                  <c:v>14.54851883086865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31-40C7-BC3C-9AAEC018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004943"/>
        <c:axId val="1741006191"/>
      </c:lineChart>
      <c:catAx>
        <c:axId val="174100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006191"/>
        <c:crosses val="autoZero"/>
        <c:auto val="1"/>
        <c:lblAlgn val="ctr"/>
        <c:lblOffset val="100"/>
        <c:noMultiLvlLbl val="0"/>
      </c:catAx>
      <c:valAx>
        <c:axId val="1741006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004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'Inact Rate'!$C$5:$C$13</c:f>
                <c:numCache>
                  <c:formatCode>General</c:formatCode>
                  <c:ptCount val="9"/>
                  <c:pt idx="1">
                    <c:v>234.81393158096046</c:v>
                  </c:pt>
                  <c:pt idx="2">
                    <c:v>232.87354344211573</c:v>
                  </c:pt>
                  <c:pt idx="3">
                    <c:v>150.14925367618525</c:v>
                  </c:pt>
                  <c:pt idx="4">
                    <c:v>137.83095711657907</c:v>
                  </c:pt>
                  <c:pt idx="5">
                    <c:v>157.46038678674597</c:v>
                  </c:pt>
                  <c:pt idx="6">
                    <c:v>147.8239041792196</c:v>
                  </c:pt>
                  <c:pt idx="7">
                    <c:v>193.16706336803469</c:v>
                  </c:pt>
                  <c:pt idx="8">
                    <c:v>155.36518604736551</c:v>
                  </c:pt>
                </c:numCache>
              </c:numRef>
            </c:plus>
            <c:minus>
              <c:numRef>
                <c:f>'Inact Rate'!$C$5:$C$13</c:f>
                <c:numCache>
                  <c:formatCode>General</c:formatCode>
                  <c:ptCount val="9"/>
                  <c:pt idx="1">
                    <c:v>234.81393158096046</c:v>
                  </c:pt>
                  <c:pt idx="2">
                    <c:v>232.87354344211573</c:v>
                  </c:pt>
                  <c:pt idx="3">
                    <c:v>150.14925367618525</c:v>
                  </c:pt>
                  <c:pt idx="4">
                    <c:v>137.83095711657907</c:v>
                  </c:pt>
                  <c:pt idx="5">
                    <c:v>157.46038678674597</c:v>
                  </c:pt>
                  <c:pt idx="6">
                    <c:v>147.8239041792196</c:v>
                  </c:pt>
                  <c:pt idx="7">
                    <c:v>193.16706336803469</c:v>
                  </c:pt>
                  <c:pt idx="8">
                    <c:v>155.36518604736551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'Inact Rate'!$A$5:$A$13</c:f>
              <c:numCache>
                <c:formatCode>General</c:formatCode>
                <c:ptCount val="9"/>
                <c:pt idx="0">
                  <c:v>-40</c:v>
                </c:pt>
                <c:pt idx="1">
                  <c:v>-30</c:v>
                </c:pt>
                <c:pt idx="2">
                  <c:v>-20</c:v>
                </c:pt>
                <c:pt idx="3">
                  <c:v>-10</c:v>
                </c:pt>
                <c:pt idx="4">
                  <c:v>0</c:v>
                </c:pt>
                <c:pt idx="5">
                  <c:v>10</c:v>
                </c:pt>
                <c:pt idx="6">
                  <c:v>20</c:v>
                </c:pt>
                <c:pt idx="7">
                  <c:v>30</c:v>
                </c:pt>
                <c:pt idx="8">
                  <c:v>40</c:v>
                </c:pt>
              </c:numCache>
            </c:numRef>
          </c:cat>
          <c:val>
            <c:numRef>
              <c:f>'Inact Rate'!$B$5:$B$13</c:f>
              <c:numCache>
                <c:formatCode>0.00</c:formatCode>
                <c:ptCount val="9"/>
                <c:pt idx="1">
                  <c:v>2310.4724731445281</c:v>
                </c:pt>
                <c:pt idx="2">
                  <c:v>1880.0050048828098</c:v>
                </c:pt>
                <c:pt idx="3">
                  <c:v>1638.5058244977656</c:v>
                </c:pt>
                <c:pt idx="4">
                  <c:v>1435.1900285993272</c:v>
                </c:pt>
                <c:pt idx="5">
                  <c:v>1378.9835466657339</c:v>
                </c:pt>
                <c:pt idx="6">
                  <c:v>1350.7555803571393</c:v>
                </c:pt>
                <c:pt idx="7">
                  <c:v>1461.0392020089275</c:v>
                </c:pt>
                <c:pt idx="8">
                  <c:v>1405.6599644252196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DD-489E-8854-A90EAA880403}"/>
            </c:ext>
          </c:extLst>
        </c:ser>
        <c:ser>
          <c:idx val="1"/>
          <c:order val="1"/>
          <c:tx>
            <c:v>MP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'Inact Rate'!$Y$5:$Y$13</c:f>
                <c:numCache>
                  <c:formatCode>General</c:formatCode>
                  <c:ptCount val="9"/>
                  <c:pt idx="1">
                    <c:v>108.00143835029688</c:v>
                  </c:pt>
                  <c:pt idx="2">
                    <c:v>148.03187915611764</c:v>
                  </c:pt>
                  <c:pt idx="3">
                    <c:v>260.75129937886061</c:v>
                  </c:pt>
                  <c:pt idx="4">
                    <c:v>187.92026290656983</c:v>
                  </c:pt>
                  <c:pt idx="5">
                    <c:v>292.32608631341958</c:v>
                  </c:pt>
                  <c:pt idx="6">
                    <c:v>203.14902420619475</c:v>
                  </c:pt>
                  <c:pt idx="7">
                    <c:v>345.39903943324873</c:v>
                  </c:pt>
                  <c:pt idx="8">
                    <c:v>178.30825192854297</c:v>
                  </c:pt>
                </c:numCache>
              </c:numRef>
            </c:plus>
            <c:minus>
              <c:numRef>
                <c:f>'Inact Rate'!$Y$5:$Y$13</c:f>
                <c:numCache>
                  <c:formatCode>General</c:formatCode>
                  <c:ptCount val="9"/>
                  <c:pt idx="1">
                    <c:v>108.00143835029688</c:v>
                  </c:pt>
                  <c:pt idx="2">
                    <c:v>148.03187915611764</c:v>
                  </c:pt>
                  <c:pt idx="3">
                    <c:v>260.75129937886061</c:v>
                  </c:pt>
                  <c:pt idx="4">
                    <c:v>187.92026290656983</c:v>
                  </c:pt>
                  <c:pt idx="5">
                    <c:v>292.32608631341958</c:v>
                  </c:pt>
                  <c:pt idx="6">
                    <c:v>203.14902420619475</c:v>
                  </c:pt>
                  <c:pt idx="7">
                    <c:v>345.39903943324873</c:v>
                  </c:pt>
                  <c:pt idx="8">
                    <c:v>178.30825192854297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'Inact Rate'!$A$5:$A$13</c:f>
              <c:numCache>
                <c:formatCode>General</c:formatCode>
                <c:ptCount val="9"/>
                <c:pt idx="0">
                  <c:v>-40</c:v>
                </c:pt>
                <c:pt idx="1">
                  <c:v>-30</c:v>
                </c:pt>
                <c:pt idx="2">
                  <c:v>-20</c:v>
                </c:pt>
                <c:pt idx="3">
                  <c:v>-10</c:v>
                </c:pt>
                <c:pt idx="4">
                  <c:v>0</c:v>
                </c:pt>
                <c:pt idx="5">
                  <c:v>10</c:v>
                </c:pt>
                <c:pt idx="6">
                  <c:v>20</c:v>
                </c:pt>
                <c:pt idx="7">
                  <c:v>30</c:v>
                </c:pt>
                <c:pt idx="8">
                  <c:v>40</c:v>
                </c:pt>
              </c:numCache>
            </c:numRef>
          </c:cat>
          <c:val>
            <c:numRef>
              <c:f>'Inact Rate'!$X$5:$X$13</c:f>
              <c:numCache>
                <c:formatCode>0.00</c:formatCode>
                <c:ptCount val="9"/>
                <c:pt idx="1">
                  <c:v>2147.2491280691956</c:v>
                </c:pt>
                <c:pt idx="2">
                  <c:v>1927.9387730189715</c:v>
                </c:pt>
                <c:pt idx="3">
                  <c:v>2055.6273890903981</c:v>
                </c:pt>
                <c:pt idx="4">
                  <c:v>1687.0383300781227</c:v>
                </c:pt>
                <c:pt idx="5">
                  <c:v>2091.0939679826984</c:v>
                </c:pt>
                <c:pt idx="6">
                  <c:v>1855.0213099888372</c:v>
                </c:pt>
                <c:pt idx="7">
                  <c:v>2004.4058314732099</c:v>
                </c:pt>
                <c:pt idx="8">
                  <c:v>1531.0518711635011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DD-489E-8854-A90EAA880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20768"/>
        <c:axId val="157081536"/>
      </c:lineChart>
      <c:catAx>
        <c:axId val="27232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81536"/>
        <c:crosses val="autoZero"/>
        <c:auto val="1"/>
        <c:lblAlgn val="ctr"/>
        <c:lblOffset val="100"/>
        <c:noMultiLvlLbl val="0"/>
      </c:catAx>
      <c:valAx>
        <c:axId val="15708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32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29</xdr:row>
      <xdr:rowOff>14287</xdr:rowOff>
    </xdr:from>
    <xdr:to>
      <xdr:col>8</xdr:col>
      <xdr:colOff>142875</xdr:colOff>
      <xdr:row>44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A751F9-60B1-4232-B9E8-B4762A0A1A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29</xdr:row>
      <xdr:rowOff>28574</xdr:rowOff>
    </xdr:from>
    <xdr:to>
      <xdr:col>16</xdr:col>
      <xdr:colOff>504825</xdr:colOff>
      <xdr:row>44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D01A10-11C6-4EA0-8688-CEA8A4231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366712</xdr:colOff>
      <xdr:row>18</xdr:row>
      <xdr:rowOff>171450</xdr:rowOff>
    </xdr:from>
    <xdr:to>
      <xdr:col>13</xdr:col>
      <xdr:colOff>428625</xdr:colOff>
      <xdr:row>30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BA9F6A-5B8D-4FBD-9191-0F750A833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4</xdr:row>
      <xdr:rowOff>38100</xdr:rowOff>
    </xdr:from>
    <xdr:to>
      <xdr:col>13</xdr:col>
      <xdr:colOff>400050</xdr:colOff>
      <xdr:row>16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F2DA54-B201-4580-A938-4289D9F0C0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419099</xdr:colOff>
      <xdr:row>35</xdr:row>
      <xdr:rowOff>28575</xdr:rowOff>
    </xdr:from>
    <xdr:to>
      <xdr:col>13</xdr:col>
      <xdr:colOff>590550</xdr:colOff>
      <xdr:row>47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3C8D015-3812-4424-81CE-1DBA9E0555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14</xdr:row>
      <xdr:rowOff>14286</xdr:rowOff>
    </xdr:from>
    <xdr:to>
      <xdr:col>17</xdr:col>
      <xdr:colOff>123825</xdr:colOff>
      <xdr:row>31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D767BD-DF85-48A5-981C-B66DDC94F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40841-2F7B-486D-A5F9-25741A4C29EA}">
  <sheetPr>
    <pageSetUpPr fitToPage="1"/>
  </sheetPr>
  <dimension ref="A1:AJ28"/>
  <sheetViews>
    <sheetView tabSelected="1" zoomScaleNormal="100" workbookViewId="0">
      <selection activeCell="X17" sqref="X17"/>
    </sheetView>
  </sheetViews>
  <sheetFormatPr defaultRowHeight="14.4" x14ac:dyDescent="0.3"/>
  <cols>
    <col min="4" max="4" width="9.6640625" bestFit="1" customWidth="1"/>
    <col min="6" max="6" width="9" bestFit="1" customWidth="1"/>
    <col min="7" max="7" width="9.6640625" bestFit="1" customWidth="1"/>
    <col min="11" max="11" width="9.109375" customWidth="1"/>
    <col min="18" max="22" width="0" hidden="1" customWidth="1"/>
    <col min="26" max="26" width="9.6640625" bestFit="1" customWidth="1"/>
    <col min="27" max="27" width="9.5546875" bestFit="1" customWidth="1"/>
    <col min="28" max="28" width="9" bestFit="1" customWidth="1"/>
    <col min="29" max="29" width="9.6640625" bestFit="1" customWidth="1"/>
    <col min="30" max="30" width="9.5546875" bestFit="1" customWidth="1"/>
  </cols>
  <sheetData>
    <row r="1" spans="1:36" x14ac:dyDescent="0.3">
      <c r="A1" t="s">
        <v>0</v>
      </c>
      <c r="D1" s="9"/>
      <c r="E1" s="9"/>
      <c r="F1" s="11"/>
      <c r="G1" s="9"/>
      <c r="H1" s="17"/>
      <c r="I1" s="9"/>
      <c r="J1" s="9"/>
      <c r="W1" t="s">
        <v>3</v>
      </c>
    </row>
    <row r="2" spans="1:36" s="10" customFormat="1" x14ac:dyDescent="0.3">
      <c r="D2" s="9">
        <v>20828018</v>
      </c>
      <c r="E2" s="9">
        <v>20904001</v>
      </c>
      <c r="F2" s="11">
        <v>20904009</v>
      </c>
      <c r="G2" s="9">
        <v>20904014</v>
      </c>
      <c r="H2" s="12">
        <v>20917001</v>
      </c>
      <c r="I2" s="9" t="s">
        <v>1</v>
      </c>
      <c r="J2" s="9" t="s">
        <v>2</v>
      </c>
      <c r="K2"/>
      <c r="L2"/>
      <c r="M2"/>
      <c r="N2"/>
      <c r="O2" s="9"/>
      <c r="P2" s="9"/>
      <c r="Q2" s="9"/>
      <c r="Z2" s="9">
        <v>20828022</v>
      </c>
      <c r="AA2" s="9">
        <v>20904004</v>
      </c>
      <c r="AB2" s="11">
        <v>20904009</v>
      </c>
      <c r="AC2" s="9">
        <v>20904014</v>
      </c>
      <c r="AD2" s="17">
        <v>20917008</v>
      </c>
      <c r="AE2" s="9" t="s">
        <v>1</v>
      </c>
      <c r="AF2" s="9" t="s">
        <v>2</v>
      </c>
      <c r="AG2" s="9"/>
      <c r="AH2"/>
      <c r="AI2"/>
      <c r="AJ2"/>
    </row>
    <row r="3" spans="1:36" x14ac:dyDescent="0.3">
      <c r="A3" s="2">
        <v>-60</v>
      </c>
      <c r="B3" s="4">
        <f>AVERAGE(D3:N3)</f>
        <v>1.6963321017101327E-2</v>
      </c>
      <c r="C3" s="4">
        <f>STDEV(D3:N3)/SQRT(COUNT(D3:N3))</f>
        <v>1.2568784433667825E-2</v>
      </c>
      <c r="E3">
        <v>6.309641059488E-3</v>
      </c>
      <c r="F3">
        <v>3.6237772554158998E-2</v>
      </c>
      <c r="G3">
        <v>2.2887626662849998E-2</v>
      </c>
      <c r="H3">
        <v>4.8555191606283001E-2</v>
      </c>
      <c r="I3">
        <v>2.6733636856079001E-2</v>
      </c>
      <c r="J3">
        <v>-3.8943942636250999E-2</v>
      </c>
      <c r="W3" s="2">
        <v>-60</v>
      </c>
      <c r="X3" s="4">
        <f>AVERAGE(Z3:AM3)</f>
        <v>5.0333522337799329E-2</v>
      </c>
      <c r="Y3" s="4">
        <f>STDEV(Z3:AM3)/SQRT(COUNT(Z3:AM3))</f>
        <v>1.8989665501168641E-2</v>
      </c>
      <c r="AA3">
        <v>1.5075695700940001E-3</v>
      </c>
      <c r="AB3">
        <v>7.5233466923237E-2</v>
      </c>
      <c r="AC3">
        <v>7.3310606181621996E-2</v>
      </c>
      <c r="AD3">
        <v>0.10146556794643399</v>
      </c>
      <c r="AE3">
        <v>6.6549561917781996E-2</v>
      </c>
      <c r="AF3">
        <v>-1.6065638512372998E-2</v>
      </c>
    </row>
    <row r="4" spans="1:36" x14ac:dyDescent="0.3">
      <c r="A4" s="2">
        <v>-50</v>
      </c>
      <c r="B4" s="4">
        <f t="shared" ref="B4:B13" si="0">AVERAGE(D4:N4)</f>
        <v>2.9417756179879715E-2</v>
      </c>
      <c r="C4" s="4">
        <f t="shared" ref="C4:C13" si="1">STDEV(D4:N4)/SQRT(COUNT(D4:N4))</f>
        <v>8.512509285723233E-3</v>
      </c>
      <c r="D4">
        <v>2.7392602059989998E-3</v>
      </c>
      <c r="E4">
        <v>1.5656098723412001E-2</v>
      </c>
      <c r="F4">
        <v>2.6657450944185E-2</v>
      </c>
      <c r="G4">
        <v>2.1043065935373001E-2</v>
      </c>
      <c r="H4">
        <v>6.6136933863162994E-2</v>
      </c>
      <c r="I4">
        <v>5.4251346737146003E-2</v>
      </c>
      <c r="J4">
        <v>1.944013684988E-2</v>
      </c>
      <c r="W4" s="2">
        <v>-50</v>
      </c>
      <c r="X4" s="4">
        <f t="shared" ref="X4:X13" si="2">AVERAGE(Z4:AM4)</f>
        <v>0.10688232144873043</v>
      </c>
      <c r="Y4" s="4">
        <f t="shared" ref="Y4:Y13" si="3">STDEV(Z4:AM4)/SQRT(COUNT(Z4:AM4))</f>
        <v>2.8754929913023992E-2</v>
      </c>
      <c r="Z4">
        <v>2.6540751568969998E-3</v>
      </c>
      <c r="AA4">
        <v>4.8772960901260001E-2</v>
      </c>
      <c r="AB4">
        <v>0.16846443712711301</v>
      </c>
      <c r="AC4">
        <v>0.158425882458687</v>
      </c>
      <c r="AD4">
        <v>0.21086423099040999</v>
      </c>
      <c r="AE4">
        <v>0.108875028789043</v>
      </c>
      <c r="AF4">
        <v>5.0119634717702997E-2</v>
      </c>
    </row>
    <row r="5" spans="1:36" x14ac:dyDescent="0.3">
      <c r="A5" s="2">
        <v>-40</v>
      </c>
      <c r="B5" s="4">
        <f t="shared" si="0"/>
        <v>8.2348443035568292E-2</v>
      </c>
      <c r="C5" s="4">
        <f t="shared" si="1"/>
        <v>2.2970433935978796E-2</v>
      </c>
      <c r="D5">
        <v>2.5627065449952999E-2</v>
      </c>
      <c r="E5">
        <v>2.2535741329193001E-2</v>
      </c>
      <c r="F5">
        <v>5.7799134403466998E-2</v>
      </c>
      <c r="G5">
        <v>3.7596646696328999E-2</v>
      </c>
      <c r="H5">
        <v>0.11878540366888</v>
      </c>
      <c r="I5">
        <v>0.16873264312744099</v>
      </c>
      <c r="J5">
        <v>0.14536246657371499</v>
      </c>
      <c r="W5" s="2">
        <v>-40</v>
      </c>
      <c r="X5" s="4">
        <f t="shared" si="2"/>
        <v>0.23420043768627316</v>
      </c>
      <c r="Y5" s="4">
        <f t="shared" si="3"/>
        <v>5.302158884097824E-2</v>
      </c>
      <c r="Z5">
        <v>6.0889065265656003E-2</v>
      </c>
      <c r="AA5">
        <v>4.8372942954302001E-2</v>
      </c>
      <c r="AB5">
        <v>0.33629614114761402</v>
      </c>
      <c r="AC5">
        <v>0.34852012991905201</v>
      </c>
      <c r="AD5">
        <v>0.40588888525962802</v>
      </c>
      <c r="AE5">
        <v>0.212085425853729</v>
      </c>
      <c r="AF5">
        <v>0.227350473403931</v>
      </c>
    </row>
    <row r="6" spans="1:36" x14ac:dyDescent="0.3">
      <c r="A6" s="2">
        <v>-30</v>
      </c>
      <c r="B6" s="4">
        <f t="shared" si="0"/>
        <v>0.18336496236068872</v>
      </c>
      <c r="C6" s="4">
        <f t="shared" si="1"/>
        <v>5.1589817308651607E-2</v>
      </c>
      <c r="D6">
        <v>6.9598339498043005E-2</v>
      </c>
      <c r="E6">
        <v>4.8137519508599999E-2</v>
      </c>
      <c r="F6">
        <v>0.13071416318416601</v>
      </c>
      <c r="G6">
        <v>9.1210000216961004E-2</v>
      </c>
      <c r="H6">
        <v>0.208059817552567</v>
      </c>
      <c r="I6">
        <v>0.384656071662903</v>
      </c>
      <c r="J6">
        <v>0.35117882490158098</v>
      </c>
      <c r="W6" s="2">
        <v>-30</v>
      </c>
      <c r="X6" s="4">
        <f t="shared" si="2"/>
        <v>0.40277624875307072</v>
      </c>
      <c r="Y6" s="4">
        <f t="shared" si="3"/>
        <v>7.7208537449306405E-2</v>
      </c>
      <c r="Z6">
        <v>0.24851313233375499</v>
      </c>
      <c r="AA6">
        <v>7.2139702737331002E-2</v>
      </c>
      <c r="AB6">
        <v>0.48704710602760298</v>
      </c>
      <c r="AC6">
        <v>0.58477336168289196</v>
      </c>
      <c r="AD6">
        <v>0.65935915708541903</v>
      </c>
      <c r="AE6">
        <v>0.31144198775291398</v>
      </c>
      <c r="AF6">
        <v>0.45615929365158098</v>
      </c>
    </row>
    <row r="7" spans="1:36" x14ac:dyDescent="0.3">
      <c r="A7" s="2">
        <v>-20</v>
      </c>
      <c r="B7" s="4">
        <f t="shared" si="0"/>
        <v>0.31636308665786483</v>
      </c>
      <c r="C7" s="4">
        <f t="shared" si="1"/>
        <v>7.1033156590461069E-2</v>
      </c>
      <c r="D7">
        <v>0.18644207715988201</v>
      </c>
      <c r="E7">
        <v>8.6865104734898002E-2</v>
      </c>
      <c r="F7">
        <v>0.25828781723976102</v>
      </c>
      <c r="G7">
        <v>0.21949304640293099</v>
      </c>
      <c r="H7">
        <v>0.33213493227958701</v>
      </c>
      <c r="I7">
        <v>0.51531803607940696</v>
      </c>
      <c r="J7">
        <v>0.61600059270858798</v>
      </c>
      <c r="W7" s="2">
        <v>-20</v>
      </c>
      <c r="X7" s="4">
        <f t="shared" si="2"/>
        <v>0.46870322738374998</v>
      </c>
      <c r="Y7" s="4">
        <f t="shared" si="3"/>
        <v>8.0863329768383313E-2</v>
      </c>
      <c r="Z7">
        <v>0.50941079854965199</v>
      </c>
      <c r="AA7">
        <v>0.110834002494812</v>
      </c>
      <c r="AB7">
        <v>0.45049419999122597</v>
      </c>
      <c r="AC7">
        <v>0.640336573123932</v>
      </c>
      <c r="AD7">
        <v>0.75016623735427901</v>
      </c>
      <c r="AE7">
        <v>0.28949770331382801</v>
      </c>
      <c r="AF7">
        <v>0.53018307685852095</v>
      </c>
    </row>
    <row r="8" spans="1:36" x14ac:dyDescent="0.3">
      <c r="A8" s="2">
        <v>-10</v>
      </c>
      <c r="B8" s="4">
        <f t="shared" si="0"/>
        <v>0.42277712268488749</v>
      </c>
      <c r="C8" s="4">
        <f t="shared" si="1"/>
        <v>5.627791250488897E-2</v>
      </c>
      <c r="D8">
        <v>0.42239728569984403</v>
      </c>
      <c r="E8">
        <v>0.18621371686458599</v>
      </c>
      <c r="F8">
        <v>0.39936101436615001</v>
      </c>
      <c r="G8">
        <v>0.41635394096374501</v>
      </c>
      <c r="H8">
        <v>0.417992383241653</v>
      </c>
      <c r="I8">
        <v>0.41789573431014998</v>
      </c>
      <c r="J8">
        <v>0.69922578334808405</v>
      </c>
      <c r="W8" s="2">
        <v>-10</v>
      </c>
      <c r="X8" s="4">
        <f t="shared" si="2"/>
        <v>0.38889986276626598</v>
      </c>
      <c r="Y8" s="4">
        <f t="shared" si="3"/>
        <v>6.0230312641452011E-2</v>
      </c>
      <c r="Z8">
        <v>0.53106772899627697</v>
      </c>
      <c r="AA8">
        <v>0.160922691226006</v>
      </c>
      <c r="AB8">
        <v>0.353032857179642</v>
      </c>
      <c r="AC8">
        <v>0.50605511665344205</v>
      </c>
      <c r="AD8">
        <v>0.56361401081085205</v>
      </c>
      <c r="AE8">
        <v>0.20340900123119399</v>
      </c>
      <c r="AF8">
        <v>0.40419763326644897</v>
      </c>
    </row>
    <row r="9" spans="1:36" x14ac:dyDescent="0.3">
      <c r="A9" s="2">
        <v>0</v>
      </c>
      <c r="B9" s="4">
        <f t="shared" si="0"/>
        <v>0.44413466538701751</v>
      </c>
      <c r="C9" s="4">
        <f t="shared" si="1"/>
        <v>4.6581191575348131E-2</v>
      </c>
      <c r="D9">
        <v>0.63410639762878396</v>
      </c>
      <c r="E9">
        <v>0.36827388405799899</v>
      </c>
      <c r="F9">
        <v>0.41413104534149198</v>
      </c>
      <c r="G9">
        <v>0.522472143173218</v>
      </c>
      <c r="H9">
        <v>0.36783072352409402</v>
      </c>
      <c r="I9">
        <v>0.27316114306449901</v>
      </c>
      <c r="J9">
        <v>0.52896732091903698</v>
      </c>
      <c r="W9" s="2">
        <v>0</v>
      </c>
      <c r="X9" s="4">
        <f t="shared" si="2"/>
        <v>0.29066081557955065</v>
      </c>
      <c r="Y9" s="4">
        <f t="shared" si="3"/>
        <v>3.455745437741297E-2</v>
      </c>
      <c r="Z9">
        <v>0.43121847510337802</v>
      </c>
      <c r="AA9">
        <v>0.21386404335498799</v>
      </c>
      <c r="AB9">
        <v>0.29883462190628102</v>
      </c>
      <c r="AC9">
        <v>0.33929735422134399</v>
      </c>
      <c r="AD9">
        <v>0.32775616645812999</v>
      </c>
      <c r="AE9">
        <v>0.14754231274127999</v>
      </c>
      <c r="AF9">
        <v>0.27611273527145402</v>
      </c>
    </row>
    <row r="10" spans="1:36" x14ac:dyDescent="0.3">
      <c r="A10" s="2">
        <v>10</v>
      </c>
      <c r="B10" s="4">
        <f t="shared" si="0"/>
        <v>0.38288760185241716</v>
      </c>
      <c r="C10" s="4">
        <f t="shared" si="1"/>
        <v>5.2511898243917485E-2</v>
      </c>
      <c r="D10">
        <v>0.60846632719039895</v>
      </c>
      <c r="E10">
        <v>0.49770233035087602</v>
      </c>
      <c r="F10">
        <v>0.33861571550369302</v>
      </c>
      <c r="G10">
        <v>0.40600505471229598</v>
      </c>
      <c r="H10">
        <v>0.26669895648956299</v>
      </c>
      <c r="I10">
        <v>0.19436284899711601</v>
      </c>
      <c r="J10">
        <v>0.36836197972297702</v>
      </c>
      <c r="W10" s="2">
        <v>10</v>
      </c>
      <c r="X10" s="4">
        <f t="shared" si="2"/>
        <v>0.22891000019652488</v>
      </c>
      <c r="Y10" s="4">
        <f t="shared" si="3"/>
        <v>2.7249707270200541E-2</v>
      </c>
      <c r="Z10">
        <v>0.34292396903038003</v>
      </c>
      <c r="AA10">
        <v>0.20695064961910201</v>
      </c>
      <c r="AB10">
        <v>0.28432628512382502</v>
      </c>
      <c r="AC10">
        <v>0.23284912109375</v>
      </c>
      <c r="AD10">
        <v>0.21389335393905601</v>
      </c>
      <c r="AE10">
        <v>0.110255412757397</v>
      </c>
      <c r="AF10">
        <v>0.211171209812164</v>
      </c>
    </row>
    <row r="11" spans="1:36" x14ac:dyDescent="0.3">
      <c r="A11" s="2">
        <v>20</v>
      </c>
      <c r="B11" s="4">
        <f t="shared" si="0"/>
        <v>0.31067628945623144</v>
      </c>
      <c r="C11" s="4">
        <f t="shared" si="1"/>
        <v>3.9451964929216606E-2</v>
      </c>
      <c r="D11">
        <v>0.442180156707764</v>
      </c>
      <c r="E11">
        <v>0.44726660847663902</v>
      </c>
      <c r="F11">
        <v>0.30088549852371199</v>
      </c>
      <c r="G11">
        <v>0.29052418470382702</v>
      </c>
      <c r="H11">
        <v>0.22543179988861101</v>
      </c>
      <c r="I11">
        <v>0.16364598274230999</v>
      </c>
      <c r="J11">
        <v>0.304799795150757</v>
      </c>
      <c r="W11" s="2">
        <v>20</v>
      </c>
      <c r="X11" s="4">
        <f t="shared" si="2"/>
        <v>0.20822020832981369</v>
      </c>
      <c r="Y11" s="4">
        <f t="shared" si="3"/>
        <v>3.5569281748078344E-2</v>
      </c>
      <c r="Z11">
        <v>0.372811108827591</v>
      </c>
      <c r="AA11">
        <v>0.187715634703636</v>
      </c>
      <c r="AB11">
        <v>0.300223499536514</v>
      </c>
      <c r="AC11">
        <v>0.15502460300922399</v>
      </c>
      <c r="AD11">
        <v>0.15470984578132599</v>
      </c>
      <c r="AE11">
        <v>0.10416535288095501</v>
      </c>
      <c r="AF11">
        <v>0.18289141356944999</v>
      </c>
    </row>
    <row r="12" spans="1:36" x14ac:dyDescent="0.3">
      <c r="A12" s="2">
        <v>30</v>
      </c>
      <c r="B12" s="4">
        <f t="shared" si="0"/>
        <v>0.26880066522530127</v>
      </c>
      <c r="C12" s="4">
        <f t="shared" si="1"/>
        <v>2.7921993569305876E-2</v>
      </c>
      <c r="D12">
        <v>0.32195031642913802</v>
      </c>
      <c r="E12">
        <v>0.37469023466110202</v>
      </c>
      <c r="F12">
        <v>0.308774173259735</v>
      </c>
      <c r="G12">
        <v>0.24081730842590299</v>
      </c>
      <c r="H12">
        <v>0.203786641359329</v>
      </c>
      <c r="I12">
        <v>0.158872440457344</v>
      </c>
      <c r="J12">
        <v>0.27271354198455799</v>
      </c>
      <c r="W12" s="2">
        <v>30</v>
      </c>
      <c r="X12" s="4">
        <f t="shared" si="2"/>
        <v>0.169747038433949</v>
      </c>
      <c r="Y12" s="4">
        <f t="shared" si="3"/>
        <v>3.7918337624556903E-2</v>
      </c>
      <c r="AA12">
        <v>0.18455201387405401</v>
      </c>
      <c r="AB12">
        <v>0.344478219747543</v>
      </c>
      <c r="AC12">
        <v>0.11281331628561</v>
      </c>
      <c r="AD12">
        <v>0.116228386759758</v>
      </c>
      <c r="AE12">
        <v>9.0512454509734996E-2</v>
      </c>
      <c r="AF12">
        <v>0.16989783942699399</v>
      </c>
    </row>
    <row r="13" spans="1:36" x14ac:dyDescent="0.3">
      <c r="A13" s="2">
        <v>40</v>
      </c>
      <c r="B13" s="4">
        <f t="shared" si="0"/>
        <v>0.25990916575704315</v>
      </c>
      <c r="C13" s="4">
        <f t="shared" si="1"/>
        <v>2.5967889781798766E-2</v>
      </c>
      <c r="D13">
        <v>0.26615938544273399</v>
      </c>
      <c r="E13">
        <v>0.33422210812568698</v>
      </c>
      <c r="F13">
        <v>0.34642058610916099</v>
      </c>
      <c r="G13">
        <v>0.22022417187690699</v>
      </c>
      <c r="H13">
        <v>0.182326525449753</v>
      </c>
      <c r="I13">
        <v>0.178252369165421</v>
      </c>
      <c r="J13">
        <v>0.291759014129639</v>
      </c>
      <c r="W13" s="2">
        <v>40</v>
      </c>
      <c r="X13" s="4">
        <f t="shared" si="2"/>
        <v>0.19114887093504265</v>
      </c>
      <c r="Y13" s="4">
        <f t="shared" si="3"/>
        <v>4.9068952020448392E-2</v>
      </c>
      <c r="AA13">
        <v>0.18800862133502999</v>
      </c>
      <c r="AB13">
        <v>0.42779234051704401</v>
      </c>
      <c r="AC13">
        <v>0.116303861141205</v>
      </c>
      <c r="AD13">
        <v>0.120708867907524</v>
      </c>
      <c r="AE13">
        <v>0.11730701476335501</v>
      </c>
      <c r="AF13">
        <v>0.17677251994609799</v>
      </c>
    </row>
    <row r="14" spans="1:36" x14ac:dyDescent="0.3">
      <c r="A14" s="2"/>
      <c r="B14" s="4"/>
      <c r="C14" s="4"/>
      <c r="W14" s="2"/>
      <c r="X14" s="4"/>
      <c r="Y14" s="4"/>
    </row>
    <row r="15" spans="1:36" x14ac:dyDescent="0.3">
      <c r="A15" s="2"/>
      <c r="B15" s="4"/>
      <c r="C15" s="4"/>
      <c r="D15">
        <v>45.55</v>
      </c>
      <c r="E15">
        <v>54.22</v>
      </c>
      <c r="F15">
        <v>48.53</v>
      </c>
      <c r="G15">
        <v>39.14</v>
      </c>
      <c r="H15">
        <v>49.81</v>
      </c>
      <c r="I15">
        <v>22.66</v>
      </c>
      <c r="J15">
        <v>40.049999999999997</v>
      </c>
      <c r="W15" s="2"/>
      <c r="X15" s="4"/>
      <c r="Y15" s="4"/>
      <c r="Z15">
        <v>45.55</v>
      </c>
      <c r="AA15">
        <v>54.22</v>
      </c>
      <c r="AB15">
        <v>48.53</v>
      </c>
      <c r="AC15">
        <v>39.14</v>
      </c>
      <c r="AD15">
        <v>49.81</v>
      </c>
      <c r="AE15">
        <v>22.66</v>
      </c>
      <c r="AF15">
        <v>40.049999999999997</v>
      </c>
    </row>
    <row r="16" spans="1:36" x14ac:dyDescent="0.3">
      <c r="P16" s="12" t="s">
        <v>4</v>
      </c>
    </row>
    <row r="17" spans="1:32" x14ac:dyDescent="0.3">
      <c r="A17" s="2">
        <v>-60</v>
      </c>
      <c r="B17" s="4">
        <f>AVERAGE(D17:N17)</f>
        <v>0.37572000321616966</v>
      </c>
      <c r="C17" s="4">
        <f>STDEV(D17:N17)/SQRT(COUNT(D17:N17))</f>
        <v>0.2765668491342741</v>
      </c>
      <c r="D17" s="7">
        <f>1000*D3/D$15</f>
        <v>0</v>
      </c>
      <c r="E17" s="7">
        <f t="shared" ref="E17:J17" si="4">1000*E3/E$15</f>
        <v>0.11637110032253782</v>
      </c>
      <c r="F17" s="7">
        <f t="shared" si="4"/>
        <v>0.74670868646525856</v>
      </c>
      <c r="G17" s="7">
        <f t="shared" si="4"/>
        <v>0.58476307263285643</v>
      </c>
      <c r="H17" s="7">
        <f t="shared" si="4"/>
        <v>0.97480810291674369</v>
      </c>
      <c r="I17" s="7">
        <f t="shared" si="4"/>
        <v>1.179772147223257</v>
      </c>
      <c r="J17" s="7">
        <f t="shared" si="4"/>
        <v>-0.97238308704746579</v>
      </c>
      <c r="O17" s="7"/>
      <c r="P17" s="16">
        <f t="shared" ref="P17:P21" si="5">_xlfn.T.TEST(D17:N17,Z17:AJ17,2,1)</f>
        <v>2.2814073888106218E-2</v>
      </c>
      <c r="Q17" s="7"/>
      <c r="W17" s="2">
        <v>-60</v>
      </c>
      <c r="X17" s="4">
        <f>AVERAGE(Z17:AM17)</f>
        <v>1.1462675958014512</v>
      </c>
      <c r="Y17" s="4">
        <f>STDEV(Z17:AM17)/SQRT(COUNT(Z17:AM17))</f>
        <v>0.47934767181397009</v>
      </c>
      <c r="Z17">
        <f>1000*Z3/Z$15</f>
        <v>0</v>
      </c>
      <c r="AA17">
        <f t="shared" ref="AA17:AC17" si="6">1000*AA3/AA$15</f>
        <v>2.7804676689302844E-2</v>
      </c>
      <c r="AB17">
        <f t="shared" si="6"/>
        <v>1.5502465881565424</v>
      </c>
      <c r="AC17">
        <f t="shared" si="6"/>
        <v>1.8730354159842102</v>
      </c>
      <c r="AD17">
        <f t="shared" ref="AD17:AF27" si="7">1000*AD3/AD$15</f>
        <v>2.0370521571257578</v>
      </c>
      <c r="AE17">
        <f t="shared" si="7"/>
        <v>2.9368738710406883</v>
      </c>
      <c r="AF17">
        <f t="shared" si="7"/>
        <v>-0.40113953838634209</v>
      </c>
    </row>
    <row r="18" spans="1:32" x14ac:dyDescent="0.3">
      <c r="A18" s="2">
        <v>-50</v>
      </c>
      <c r="B18" s="4">
        <f t="shared" ref="B18:B27" si="8">AVERAGE(D18:N18)</f>
        <v>0.80616426670434471</v>
      </c>
      <c r="C18" s="4">
        <f t="shared" ref="C18:C27" si="9">STDEV(D18:N18)/SQRT(COUNT(D18:N18))</f>
        <v>0.30311968302936554</v>
      </c>
      <c r="D18" s="7">
        <f t="shared" ref="D18:D27" si="10">1000*D4/D$15</f>
        <v>6.0137435916553239E-2</v>
      </c>
      <c r="E18" s="7">
        <f t="shared" ref="E18:J18" si="11">1000*E4/E$15</f>
        <v>0.28875135970881594</v>
      </c>
      <c r="F18" s="7">
        <f t="shared" si="11"/>
        <v>0.54929839159664129</v>
      </c>
      <c r="G18" s="7">
        <f t="shared" si="11"/>
        <v>0.53763581848168118</v>
      </c>
      <c r="H18" s="7">
        <f t="shared" si="11"/>
        <v>1.3277842574415377</v>
      </c>
      <c r="I18" s="7">
        <f t="shared" si="11"/>
        <v>2.3941459283824362</v>
      </c>
      <c r="J18" s="7">
        <f t="shared" si="11"/>
        <v>0.48539667540274656</v>
      </c>
      <c r="O18" s="7"/>
      <c r="P18" s="16">
        <f t="shared" si="5"/>
        <v>1.1537838404383018E-2</v>
      </c>
      <c r="Q18" s="7"/>
      <c r="W18" s="2">
        <v>-50</v>
      </c>
      <c r="X18" s="4">
        <f t="shared" ref="X18:X27" si="12">AVERAGE(Z18:AM18)</f>
        <v>2.6809064406001601</v>
      </c>
      <c r="Y18" s="4">
        <f t="shared" ref="Y18:Y27" si="13">STDEV(Z18:AM18)/SQRT(COUNT(Z18:AM18))</f>
        <v>0.71561678853466171</v>
      </c>
      <c r="Z18">
        <f t="shared" ref="Z18:Z25" si="14">1000*Z4/Z$15</f>
        <v>5.8267292138243693E-2</v>
      </c>
      <c r="AA18">
        <f t="shared" ref="AA18:AC18" si="15">1000*AA4/AA$15</f>
        <v>0.89953819441645155</v>
      </c>
      <c r="AB18">
        <f t="shared" si="15"/>
        <v>3.4713463244820315</v>
      </c>
      <c r="AC18">
        <f t="shared" si="15"/>
        <v>4.0476720096751917</v>
      </c>
      <c r="AD18">
        <f t="shared" si="7"/>
        <v>4.2333714312469377</v>
      </c>
      <c r="AE18">
        <f t="shared" si="7"/>
        <v>4.8047232475305828</v>
      </c>
      <c r="AF18">
        <f t="shared" si="7"/>
        <v>1.2514265847116854</v>
      </c>
    </row>
    <row r="19" spans="1:32" x14ac:dyDescent="0.3">
      <c r="A19" s="2">
        <v>-40</v>
      </c>
      <c r="B19" s="4">
        <f t="shared" si="8"/>
        <v>2.3700554028384713</v>
      </c>
      <c r="C19" s="4">
        <f t="shared" si="9"/>
        <v>0.94890840696525758</v>
      </c>
      <c r="D19" s="7">
        <f t="shared" si="10"/>
        <v>0.56261395060270036</v>
      </c>
      <c r="E19" s="7">
        <f t="shared" ref="E19:J19" si="16">1000*E5/E$15</f>
        <v>0.415635214481612</v>
      </c>
      <c r="F19" s="7">
        <f t="shared" si="16"/>
        <v>1.1909980301559242</v>
      </c>
      <c r="G19" s="7">
        <f t="shared" si="16"/>
        <v>0.96056838774473674</v>
      </c>
      <c r="H19" s="7">
        <f t="shared" si="16"/>
        <v>2.3847702001381248</v>
      </c>
      <c r="I19" s="7">
        <f t="shared" si="16"/>
        <v>7.4462772783513227</v>
      </c>
      <c r="J19" s="7">
        <f t="shared" si="16"/>
        <v>3.6295247583948811</v>
      </c>
      <c r="O19" s="7"/>
      <c r="P19" s="16">
        <f t="shared" si="5"/>
        <v>1.8740384005396373E-2</v>
      </c>
      <c r="Q19" s="7"/>
      <c r="W19" s="2">
        <v>-40</v>
      </c>
      <c r="X19" s="4">
        <f t="shared" si="12"/>
        <v>5.8925554308243369</v>
      </c>
      <c r="Y19" s="4">
        <f t="shared" si="13"/>
        <v>1.3189354078210695</v>
      </c>
      <c r="Z19">
        <f t="shared" si="14"/>
        <v>1.3367522561066083</v>
      </c>
      <c r="AA19">
        <f t="shared" ref="AA19:AC19" si="17">1000*AA5/AA$15</f>
        <v>0.89216051188310586</v>
      </c>
      <c r="AB19">
        <f t="shared" si="17"/>
        <v>6.9296546702578619</v>
      </c>
      <c r="AC19">
        <f t="shared" si="17"/>
        <v>8.9044488993114967</v>
      </c>
      <c r="AD19">
        <f t="shared" si="7"/>
        <v>8.1487429283201767</v>
      </c>
      <c r="AE19">
        <f t="shared" si="7"/>
        <v>9.3594627472960727</v>
      </c>
      <c r="AF19">
        <f t="shared" si="7"/>
        <v>5.6766660025950317</v>
      </c>
    </row>
    <row r="20" spans="1:32" x14ac:dyDescent="0.3">
      <c r="A20" s="2">
        <v>-30</v>
      </c>
      <c r="B20" s="4">
        <f t="shared" si="8"/>
        <v>5.3371842666842984</v>
      </c>
      <c r="C20" s="4">
        <f t="shared" si="9"/>
        <v>2.1761619756689714</v>
      </c>
      <c r="D20" s="7">
        <f t="shared" si="10"/>
        <v>1.5279547639526456</v>
      </c>
      <c r="E20" s="7">
        <f t="shared" ref="E20:J20" si="18">1000*E6/E$15</f>
        <v>0.88781850808926599</v>
      </c>
      <c r="F20" s="7">
        <f t="shared" si="18"/>
        <v>2.6934713205062026</v>
      </c>
      <c r="G20" s="7">
        <f t="shared" si="18"/>
        <v>2.330352586023531</v>
      </c>
      <c r="H20" s="7">
        <f t="shared" si="18"/>
        <v>4.1770692140647858</v>
      </c>
      <c r="I20" s="7">
        <f t="shared" si="18"/>
        <v>16.975113489095456</v>
      </c>
      <c r="J20" s="7">
        <f t="shared" si="18"/>
        <v>8.768509985058202</v>
      </c>
      <c r="O20" s="7"/>
      <c r="P20" s="16">
        <f t="shared" si="5"/>
        <v>6.1358095990349651E-2</v>
      </c>
      <c r="Q20" s="7"/>
      <c r="W20" s="2">
        <v>-30</v>
      </c>
      <c r="X20" s="4">
        <f t="shared" si="12"/>
        <v>10.01917841373799</v>
      </c>
      <c r="Y20" s="4">
        <f t="shared" si="13"/>
        <v>1.8685920850631705</v>
      </c>
      <c r="Z20">
        <f t="shared" si="14"/>
        <v>5.455831664846432</v>
      </c>
      <c r="AA20">
        <f t="shared" ref="AA20:AC20" si="19">1000*AA6/AA$15</f>
        <v>1.3304998660518446</v>
      </c>
      <c r="AB20">
        <f t="shared" si="19"/>
        <v>10.036000536319863</v>
      </c>
      <c r="AC20">
        <f t="shared" si="19"/>
        <v>14.940555995985997</v>
      </c>
      <c r="AD20">
        <f t="shared" si="7"/>
        <v>13.237485586938748</v>
      </c>
      <c r="AE20">
        <f t="shared" si="7"/>
        <v>13.744130086183317</v>
      </c>
      <c r="AF20">
        <f t="shared" si="7"/>
        <v>11.389745159839725</v>
      </c>
    </row>
    <row r="21" spans="1:32" x14ac:dyDescent="0.3">
      <c r="A21" s="2">
        <v>-20</v>
      </c>
      <c r="B21" s="4">
        <f t="shared" si="8"/>
        <v>8.7736394087770275</v>
      </c>
      <c r="C21" s="4">
        <f t="shared" si="9"/>
        <v>2.8387465816820581</v>
      </c>
      <c r="D21" s="7">
        <f t="shared" si="10"/>
        <v>4.0931301242564659</v>
      </c>
      <c r="E21" s="7">
        <f t="shared" ref="E21:J21" si="20">1000*E7/E$15</f>
        <v>1.6020860334728513</v>
      </c>
      <c r="F21" s="7">
        <f t="shared" si="20"/>
        <v>5.3222299039719969</v>
      </c>
      <c r="G21" s="7">
        <f t="shared" si="20"/>
        <v>5.6078959224049818</v>
      </c>
      <c r="H21" s="7">
        <f t="shared" si="20"/>
        <v>6.6680371869019677</v>
      </c>
      <c r="I21" s="7">
        <f t="shared" si="20"/>
        <v>22.741307858755825</v>
      </c>
      <c r="J21" s="7">
        <f t="shared" si="20"/>
        <v>15.380788831675106</v>
      </c>
      <c r="O21" s="7"/>
      <c r="P21" s="15">
        <f t="shared" si="5"/>
        <v>0.36539035363676892</v>
      </c>
      <c r="Q21" s="7"/>
      <c r="W21" s="2">
        <v>-20</v>
      </c>
      <c r="X21" s="4">
        <f t="shared" si="12"/>
        <v>11.420708699177109</v>
      </c>
      <c r="Y21" s="4">
        <f t="shared" si="13"/>
        <v>1.7950462597503927</v>
      </c>
      <c r="Z21">
        <f t="shared" si="14"/>
        <v>11.18355210866415</v>
      </c>
      <c r="AA21">
        <f t="shared" ref="AA21:AC21" si="21">1000*AA7/AA$15</f>
        <v>2.0441534949246036</v>
      </c>
      <c r="AB21">
        <f t="shared" si="21"/>
        <v>9.2827982689310939</v>
      </c>
      <c r="AC21">
        <f t="shared" si="21"/>
        <v>16.360157719058048</v>
      </c>
      <c r="AD21">
        <f t="shared" si="7"/>
        <v>15.060554855536619</v>
      </c>
      <c r="AE21">
        <f t="shared" si="7"/>
        <v>12.775715062393116</v>
      </c>
      <c r="AF21">
        <f t="shared" si="7"/>
        <v>13.23802938473211</v>
      </c>
    </row>
    <row r="22" spans="1:32" x14ac:dyDescent="0.3">
      <c r="A22" s="2">
        <v>-10</v>
      </c>
      <c r="B22" s="4">
        <f t="shared" si="8"/>
        <v>10.838135428046019</v>
      </c>
      <c r="C22" s="4">
        <f t="shared" si="9"/>
        <v>2.0221869017075562</v>
      </c>
      <c r="D22" s="7">
        <f t="shared" si="10"/>
        <v>9.2732664259021753</v>
      </c>
      <c r="E22" s="7">
        <f t="shared" ref="E22:J22" si="22">1000*E8/E$15</f>
        <v>3.4344101229174844</v>
      </c>
      <c r="F22" s="7">
        <f t="shared" si="22"/>
        <v>8.229157518362868</v>
      </c>
      <c r="G22" s="7">
        <f t="shared" si="22"/>
        <v>10.637555977612289</v>
      </c>
      <c r="H22" s="7">
        <f t="shared" si="22"/>
        <v>8.3917362626310581</v>
      </c>
      <c r="I22" s="7">
        <f t="shared" si="22"/>
        <v>18.442000631515885</v>
      </c>
      <c r="J22" s="7">
        <f t="shared" si="22"/>
        <v>17.458821057380376</v>
      </c>
      <c r="O22" s="7"/>
      <c r="P22" s="15">
        <f>_xlfn.T.TEST(D22:N22,Z22:AJ22,2,1)</f>
        <v>0.4489219196460692</v>
      </c>
      <c r="Q22" s="7"/>
      <c r="W22" s="2">
        <v>-10</v>
      </c>
      <c r="X22" s="4">
        <f t="shared" si="12"/>
        <v>9.3164317262838239</v>
      </c>
      <c r="Y22" s="4">
        <f t="shared" si="13"/>
        <v>1.2698546266967183</v>
      </c>
      <c r="Z22">
        <f t="shared" si="14"/>
        <v>11.659006125055477</v>
      </c>
      <c r="AA22">
        <f t="shared" ref="AA22:AC22" si="23">1000*AA8/AA$15</f>
        <v>2.9679581561417558</v>
      </c>
      <c r="AB22">
        <f t="shared" si="23"/>
        <v>7.2745282748741396</v>
      </c>
      <c r="AC22">
        <f t="shared" si="23"/>
        <v>12.929359137798723</v>
      </c>
      <c r="AD22">
        <f t="shared" si="7"/>
        <v>11.315278273656936</v>
      </c>
      <c r="AE22">
        <f t="shared" si="7"/>
        <v>8.9765666915796114</v>
      </c>
      <c r="AF22">
        <f t="shared" si="7"/>
        <v>10.092325424880125</v>
      </c>
    </row>
    <row r="23" spans="1:32" x14ac:dyDescent="0.3">
      <c r="A23" s="2">
        <v>0</v>
      </c>
      <c r="B23" s="4">
        <f t="shared" si="8"/>
        <v>10.748964585117438</v>
      </c>
      <c r="C23" s="4">
        <f t="shared" si="9"/>
        <v>1.1593777907941645</v>
      </c>
      <c r="D23" s="7">
        <f t="shared" si="10"/>
        <v>13.921106424342129</v>
      </c>
      <c r="E23" s="7">
        <f t="shared" ref="E23:J23" si="24">1000*E9/E$15</f>
        <v>6.7922147557727595</v>
      </c>
      <c r="F23" s="7">
        <f t="shared" si="24"/>
        <v>8.5335059827218629</v>
      </c>
      <c r="G23" s="7">
        <f t="shared" si="24"/>
        <v>13.34880284039903</v>
      </c>
      <c r="H23" s="7">
        <f t="shared" si="24"/>
        <v>7.3846762401946195</v>
      </c>
      <c r="I23" s="7">
        <f t="shared" si="24"/>
        <v>12.054772421204722</v>
      </c>
      <c r="J23" s="7">
        <f t="shared" si="24"/>
        <v>13.207673431186942</v>
      </c>
      <c r="O23" s="7"/>
      <c r="P23" s="16">
        <f t="shared" ref="P23:P27" si="25">_xlfn.T.TEST(D23:N23,Z23:AJ23,2,1)</f>
        <v>1.8645519057127644E-3</v>
      </c>
      <c r="Q23" s="7"/>
      <c r="W23" s="2">
        <v>0</v>
      </c>
      <c r="X23" s="4">
        <f t="shared" si="12"/>
        <v>6.8890439536596793</v>
      </c>
      <c r="Y23" s="4">
        <f t="shared" si="13"/>
        <v>0.67713011435697834</v>
      </c>
      <c r="Z23">
        <f t="shared" si="14"/>
        <v>9.466925907867795</v>
      </c>
      <c r="AA23">
        <f t="shared" ref="AA23:AC23" si="26">1000*AA9/AA$15</f>
        <v>3.9443755690702322</v>
      </c>
      <c r="AB23">
        <f t="shared" si="26"/>
        <v>6.1577296910422632</v>
      </c>
      <c r="AC23">
        <f t="shared" si="26"/>
        <v>8.6688133423950937</v>
      </c>
      <c r="AD23">
        <f t="shared" si="7"/>
        <v>6.5801278148590638</v>
      </c>
      <c r="AE23">
        <f t="shared" si="7"/>
        <v>6.5111347193857014</v>
      </c>
      <c r="AF23">
        <f t="shared" si="7"/>
        <v>6.8942006309976041</v>
      </c>
    </row>
    <row r="24" spans="1:32" x14ac:dyDescent="0.3">
      <c r="A24" s="2">
        <v>10</v>
      </c>
      <c r="B24" s="4">
        <f t="shared" si="8"/>
        <v>9.0024789261215865</v>
      </c>
      <c r="C24" s="4">
        <f t="shared" si="9"/>
        <v>0.95756284987835683</v>
      </c>
      <c r="D24" s="7">
        <f t="shared" si="10"/>
        <v>13.358206963565291</v>
      </c>
      <c r="E24" s="7">
        <f t="shared" ref="E24:J24" si="27">1000*E10/E$15</f>
        <v>9.1793126217424579</v>
      </c>
      <c r="F24" s="7">
        <f t="shared" si="27"/>
        <v>6.9774513806654239</v>
      </c>
      <c r="G24" s="7">
        <f t="shared" si="27"/>
        <v>10.373149072874195</v>
      </c>
      <c r="H24" s="7">
        <f t="shared" si="27"/>
        <v>5.3543255669456533</v>
      </c>
      <c r="I24" s="7">
        <f t="shared" si="27"/>
        <v>8.5773543246741397</v>
      </c>
      <c r="J24" s="7">
        <f t="shared" si="27"/>
        <v>9.1975525523839465</v>
      </c>
      <c r="O24" s="7"/>
      <c r="P24" s="16">
        <f t="shared" si="25"/>
        <v>2.2637214761686572E-3</v>
      </c>
      <c r="Q24" s="7"/>
      <c r="W24" s="2">
        <v>10</v>
      </c>
      <c r="X24" s="4">
        <f t="shared" si="12"/>
        <v>5.3694013641257543</v>
      </c>
      <c r="Y24" s="4">
        <f t="shared" si="13"/>
        <v>0.46462817690952424</v>
      </c>
      <c r="Z24">
        <f t="shared" si="14"/>
        <v>7.5285174320610331</v>
      </c>
      <c r="AA24">
        <f t="shared" ref="AA24:AC24" si="28">1000*AA10/AA$15</f>
        <v>3.8168692294190705</v>
      </c>
      <c r="AB24">
        <f t="shared" si="28"/>
        <v>5.8587736477194525</v>
      </c>
      <c r="AC24">
        <f t="shared" si="28"/>
        <v>5.9491344173160448</v>
      </c>
      <c r="AD24">
        <f t="shared" si="7"/>
        <v>4.2941849817116235</v>
      </c>
      <c r="AE24">
        <f t="shared" si="7"/>
        <v>4.8656404570784195</v>
      </c>
      <c r="AF24">
        <f t="shared" si="7"/>
        <v>5.2726893835746322</v>
      </c>
    </row>
    <row r="25" spans="1:32" x14ac:dyDescent="0.3">
      <c r="A25" s="2">
        <v>20</v>
      </c>
      <c r="B25" s="4">
        <f t="shared" si="8"/>
        <v>7.2767832738346101</v>
      </c>
      <c r="C25" s="4">
        <f t="shared" si="9"/>
        <v>0.61173149984141073</v>
      </c>
      <c r="D25" s="7">
        <f t="shared" si="10"/>
        <v>9.7075775347478377</v>
      </c>
      <c r="E25" s="7">
        <f t="shared" ref="E25:J25" si="29">1000*E11/E$15</f>
        <v>8.2491074968026386</v>
      </c>
      <c r="F25" s="7">
        <f t="shared" si="29"/>
        <v>6.1999896666744689</v>
      </c>
      <c r="G25" s="7">
        <f t="shared" si="29"/>
        <v>7.422692506485105</v>
      </c>
      <c r="H25" s="7">
        <f t="shared" si="29"/>
        <v>4.5258341676091352</v>
      </c>
      <c r="I25" s="7">
        <f t="shared" si="29"/>
        <v>7.2217997679748454</v>
      </c>
      <c r="J25" s="7">
        <f t="shared" si="29"/>
        <v>7.61048177654824</v>
      </c>
      <c r="O25" s="7"/>
      <c r="P25" s="16">
        <f t="shared" si="25"/>
        <v>6.5563594340941099E-3</v>
      </c>
      <c r="Q25" s="7"/>
      <c r="W25" s="2">
        <v>20</v>
      </c>
      <c r="X25" s="4">
        <f t="shared" si="12"/>
        <v>4.8661923736386337</v>
      </c>
      <c r="Y25" s="4">
        <f t="shared" si="13"/>
        <v>0.6691648187971303</v>
      </c>
      <c r="Z25">
        <f t="shared" si="14"/>
        <v>8.1846566153148412</v>
      </c>
      <c r="AA25">
        <f t="shared" ref="AA25:AC25" si="30">1000*AA11/AA$15</f>
        <v>3.4621105625901145</v>
      </c>
      <c r="AB25">
        <f t="shared" si="30"/>
        <v>6.1863486407688848</v>
      </c>
      <c r="AC25">
        <f t="shared" si="30"/>
        <v>3.9607716660506895</v>
      </c>
      <c r="AD25">
        <f t="shared" si="7"/>
        <v>3.1059997145417784</v>
      </c>
      <c r="AE25">
        <f t="shared" si="7"/>
        <v>4.5968822983651814</v>
      </c>
      <c r="AF25">
        <f t="shared" si="7"/>
        <v>4.5665771178389507</v>
      </c>
    </row>
    <row r="26" spans="1:32" x14ac:dyDescent="0.3">
      <c r="A26" s="2">
        <v>30</v>
      </c>
      <c r="B26" s="4">
        <f t="shared" si="8"/>
        <v>6.3436604596001507</v>
      </c>
      <c r="C26" s="4">
        <f t="shared" si="9"/>
        <v>0.39696883593423982</v>
      </c>
      <c r="D26" s="7">
        <f t="shared" si="10"/>
        <v>7.06806402698437</v>
      </c>
      <c r="E26" s="7">
        <f t="shared" ref="E26:J26" si="31">1000*E12/E$15</f>
        <v>6.9105539406326448</v>
      </c>
      <c r="F26" s="7">
        <f t="shared" si="31"/>
        <v>6.3625422060526473</v>
      </c>
      <c r="G26" s="7">
        <f t="shared" si="31"/>
        <v>6.1527161069469338</v>
      </c>
      <c r="H26" s="7">
        <f t="shared" si="31"/>
        <v>4.0912796900086121</v>
      </c>
      <c r="I26" s="7">
        <f t="shared" si="31"/>
        <v>7.0111403555756402</v>
      </c>
      <c r="J26" s="7">
        <f t="shared" si="31"/>
        <v>6.8093268910002003</v>
      </c>
      <c r="O26" s="7"/>
      <c r="P26" s="16">
        <f t="shared" si="25"/>
        <v>1.8031132006967338E-2</v>
      </c>
      <c r="Q26" s="7"/>
      <c r="W26" s="2">
        <v>30</v>
      </c>
      <c r="X26" s="4">
        <f t="shared" si="12"/>
        <v>3.9923779299614934</v>
      </c>
      <c r="Y26" s="4">
        <f t="shared" si="13"/>
        <v>0.68409733165697484</v>
      </c>
      <c r="AA26">
        <f t="shared" ref="AA26:AC26" si="32">1000*AA12/AA$15</f>
        <v>3.4037627051651422</v>
      </c>
      <c r="AB26">
        <f t="shared" si="32"/>
        <v>7.0982530341550172</v>
      </c>
      <c r="AC26">
        <f t="shared" si="32"/>
        <v>2.8823024089322944</v>
      </c>
      <c r="AD26">
        <f t="shared" si="7"/>
        <v>2.3334347873872314</v>
      </c>
      <c r="AE26">
        <f t="shared" si="7"/>
        <v>3.9943713375875989</v>
      </c>
      <c r="AF26">
        <f t="shared" si="7"/>
        <v>4.2421433065416725</v>
      </c>
    </row>
    <row r="27" spans="1:32" x14ac:dyDescent="0.3">
      <c r="A27" s="2">
        <v>40</v>
      </c>
      <c r="B27" s="4">
        <f t="shared" si="8"/>
        <v>6.2262816545071633</v>
      </c>
      <c r="C27" s="4">
        <f t="shared" si="9"/>
        <v>0.52861149219736336</v>
      </c>
      <c r="D27" s="7">
        <f t="shared" si="10"/>
        <v>5.8432356848020639</v>
      </c>
      <c r="E27" s="7">
        <f t="shared" ref="E27:J27" si="33">1000*E13/E$15</f>
        <v>6.1641849525209702</v>
      </c>
      <c r="F27" s="7">
        <f t="shared" si="33"/>
        <v>7.1382770679818872</v>
      </c>
      <c r="G27" s="7">
        <f t="shared" si="33"/>
        <v>5.6265756739117778</v>
      </c>
      <c r="H27" s="7">
        <f t="shared" si="33"/>
        <v>3.6604401816854648</v>
      </c>
      <c r="I27" s="7">
        <f t="shared" si="33"/>
        <v>7.8663887539903357</v>
      </c>
      <c r="J27" s="7">
        <f t="shared" si="33"/>
        <v>7.2848692666576538</v>
      </c>
      <c r="O27" s="7"/>
      <c r="P27" s="15">
        <f t="shared" si="25"/>
        <v>6.1578678306730729E-2</v>
      </c>
      <c r="Q27" s="7"/>
      <c r="W27" s="2">
        <v>40</v>
      </c>
      <c r="X27" s="4">
        <f t="shared" si="12"/>
        <v>4.5446699578901208</v>
      </c>
      <c r="Y27" s="4">
        <f t="shared" si="13"/>
        <v>0.94494390327526478</v>
      </c>
      <c r="AA27">
        <f t="shared" ref="AA27:AC27" si="34">1000*AA13/AA$15</f>
        <v>3.4675142260241607</v>
      </c>
      <c r="AB27">
        <f t="shared" si="34"/>
        <v>8.8150080469203385</v>
      </c>
      <c r="AC27">
        <f t="shared" si="34"/>
        <v>2.9714834221053912</v>
      </c>
      <c r="AD27">
        <f t="shared" si="7"/>
        <v>2.4233862258085521</v>
      </c>
      <c r="AE27">
        <f t="shared" si="7"/>
        <v>5.1768320725222861</v>
      </c>
      <c r="AF27">
        <f t="shared" si="7"/>
        <v>4.4137957539599997</v>
      </c>
    </row>
    <row r="28" spans="1:32" x14ac:dyDescent="0.3">
      <c r="W28" s="2"/>
      <c r="X28" s="4"/>
      <c r="Y28" s="4"/>
    </row>
  </sheetData>
  <pageMargins left="0.25" right="0.25" top="0.75" bottom="0.75" header="0.3" footer="0.3"/>
  <pageSetup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F747-7AA3-4056-ADA4-347B795CF6AC}">
  <sheetPr>
    <pageSetUpPr fitToPage="1"/>
  </sheetPr>
  <dimension ref="A1:AI46"/>
  <sheetViews>
    <sheetView topLeftCell="A7" workbookViewId="0">
      <selection activeCell="U18" sqref="U18:V28"/>
    </sheetView>
  </sheetViews>
  <sheetFormatPr defaultRowHeight="14.4" x14ac:dyDescent="0.3"/>
  <cols>
    <col min="1" max="1" width="9.109375" style="3"/>
    <col min="4" max="4" width="9.6640625" bestFit="1" customWidth="1"/>
    <col min="5" max="5" width="9" bestFit="1" customWidth="1"/>
    <col min="6" max="6" width="9.6640625" bestFit="1" customWidth="1"/>
    <col min="7" max="11" width="9.109375" customWidth="1"/>
    <col min="13" max="13" width="9.109375" customWidth="1"/>
    <col min="20" max="20" width="9.109375" style="2"/>
    <col min="23" max="23" width="9.6640625" bestFit="1" customWidth="1"/>
    <col min="25" max="25" width="9" bestFit="1" customWidth="1"/>
    <col min="26" max="26" width="9.6640625" bestFit="1" customWidth="1"/>
  </cols>
  <sheetData>
    <row r="1" spans="1:35" x14ac:dyDescent="0.3">
      <c r="A1" s="3" t="s">
        <v>0</v>
      </c>
      <c r="D1" s="9"/>
      <c r="E1" s="9"/>
      <c r="F1" s="11"/>
      <c r="G1" s="9"/>
      <c r="H1" s="12"/>
      <c r="I1" s="9"/>
      <c r="J1" s="9"/>
      <c r="K1" s="9"/>
      <c r="T1" s="2" t="s">
        <v>3</v>
      </c>
      <c r="W1" s="9"/>
      <c r="X1" s="9"/>
      <c r="Y1" s="11"/>
      <c r="Z1" s="9"/>
      <c r="AA1" s="12"/>
      <c r="AB1" s="9"/>
      <c r="AC1" s="9"/>
      <c r="AD1" s="9"/>
      <c r="AE1" s="9"/>
      <c r="AF1" s="9"/>
      <c r="AG1" s="9"/>
    </row>
    <row r="2" spans="1:35" s="8" customFormat="1" x14ac:dyDescent="0.3">
      <c r="A2" s="10"/>
      <c r="D2" s="9">
        <v>20828018</v>
      </c>
      <c r="E2" s="9">
        <v>20904001</v>
      </c>
      <c r="F2" s="11">
        <v>20904009</v>
      </c>
      <c r="G2" s="9">
        <v>20904014</v>
      </c>
      <c r="H2" s="12">
        <v>20917001</v>
      </c>
      <c r="I2" s="9" t="s">
        <v>1</v>
      </c>
      <c r="J2" s="9" t="s">
        <v>2</v>
      </c>
      <c r="K2" s="9"/>
      <c r="L2"/>
      <c r="M2"/>
      <c r="N2"/>
      <c r="T2" s="13"/>
      <c r="W2" s="9">
        <v>20828022</v>
      </c>
      <c r="X2" s="9">
        <v>20904004</v>
      </c>
      <c r="Y2" s="11">
        <v>20904009</v>
      </c>
      <c r="Z2" s="9">
        <v>20904014</v>
      </c>
      <c r="AA2" s="17">
        <v>20917008</v>
      </c>
      <c r="AB2" s="9" t="s">
        <v>1</v>
      </c>
      <c r="AC2" s="9" t="s">
        <v>2</v>
      </c>
      <c r="AD2" s="9"/>
      <c r="AE2"/>
      <c r="AF2"/>
      <c r="AG2"/>
      <c r="AH2"/>
      <c r="AI2"/>
    </row>
    <row r="3" spans="1:35" x14ac:dyDescent="0.3">
      <c r="A3" s="3">
        <v>-60</v>
      </c>
      <c r="B3" s="4">
        <f>AVERAGE(D3:N3)</f>
        <v>4.0558446198701664E-2</v>
      </c>
      <c r="C3" s="4">
        <f>STDEV(D3:N3)/SQRT(COUNT(D3:N3))</f>
        <v>1.0280867833074766E-2</v>
      </c>
      <c r="E3" s="7">
        <v>1.8059171736239998E-2</v>
      </c>
      <c r="F3">
        <v>4.3551210314034999E-2</v>
      </c>
      <c r="G3">
        <v>3.5236399620770999E-2</v>
      </c>
      <c r="H3">
        <v>6.4166530966759006E-2</v>
      </c>
      <c r="I3">
        <v>7.3334679007530004E-2</v>
      </c>
      <c r="J3">
        <v>9.002685546875E-3</v>
      </c>
      <c r="T3" s="2">
        <v>-60</v>
      </c>
      <c r="U3" s="4">
        <f t="shared" ref="U3:U13" si="0">AVERAGE(W3:AC3)</f>
        <v>9.1822920988003501E-2</v>
      </c>
      <c r="V3" s="4">
        <f t="shared" ref="V3:V13" si="1">STDEV(W3:AC3)/SQRT(COUNT(W3:AC3))</f>
        <v>2.3810370356827964E-2</v>
      </c>
      <c r="X3" s="19">
        <v>1.7658822238445001E-2</v>
      </c>
      <c r="Y3">
        <v>0.155996099114418</v>
      </c>
      <c r="Z3">
        <v>7.8169994056225003E-2</v>
      </c>
      <c r="AA3">
        <v>0.123952277004719</v>
      </c>
      <c r="AB3">
        <v>0.14296428859233901</v>
      </c>
      <c r="AC3">
        <v>3.2196044921875E-2</v>
      </c>
    </row>
    <row r="4" spans="1:35" x14ac:dyDescent="0.3">
      <c r="A4" s="3">
        <v>-50</v>
      </c>
      <c r="B4" s="4">
        <f t="shared" ref="B4:B13" si="2">AVERAGE(D4:N4)</f>
        <v>3.9151981206876858E-2</v>
      </c>
      <c r="C4" s="4">
        <f t="shared" ref="C4:C13" si="3">STDEV(D4:N4)/SQRT(COUNT(D4:N4))</f>
        <v>9.6513610636216919E-3</v>
      </c>
      <c r="D4">
        <v>1.9364159554243001E-2</v>
      </c>
      <c r="E4" s="7">
        <v>1.6785135492681999E-2</v>
      </c>
      <c r="F4">
        <v>2.6272831484675001E-2</v>
      </c>
      <c r="G4">
        <v>2.6889378204941999E-2</v>
      </c>
      <c r="H4">
        <v>7.4533261358738001E-2</v>
      </c>
      <c r="I4">
        <v>7.6824150979519001E-2</v>
      </c>
      <c r="J4">
        <v>3.3394951373338998E-2</v>
      </c>
      <c r="T4" s="2">
        <v>-50</v>
      </c>
      <c r="U4" s="4">
        <f t="shared" si="0"/>
        <v>0.11266699752637299</v>
      </c>
      <c r="V4" s="4">
        <f t="shared" si="1"/>
        <v>3.5203821981003622E-2</v>
      </c>
      <c r="W4">
        <v>-3.8479991257191003E-2</v>
      </c>
      <c r="X4" s="19">
        <v>4.1363030672073003E-2</v>
      </c>
      <c r="Y4">
        <v>0.19723071157932301</v>
      </c>
      <c r="Z4">
        <v>0.15309995412826499</v>
      </c>
      <c r="AA4">
        <v>0.22063750028610199</v>
      </c>
      <c r="AB4">
        <v>0.14996792376041401</v>
      </c>
      <c r="AC4">
        <v>6.4849853515625E-2</v>
      </c>
    </row>
    <row r="5" spans="1:35" x14ac:dyDescent="0.3">
      <c r="A5" s="3">
        <v>-40</v>
      </c>
      <c r="B5" s="4">
        <f t="shared" si="2"/>
        <v>8.6716303601860861E-2</v>
      </c>
      <c r="C5" s="4">
        <f t="shared" si="3"/>
        <v>2.419679634318387E-2</v>
      </c>
      <c r="D5">
        <v>3.6214206367730997E-2</v>
      </c>
      <c r="E5" s="7">
        <v>2.0699089393019999E-2</v>
      </c>
      <c r="F5">
        <v>5.2260711789130998E-2</v>
      </c>
      <c r="G5">
        <v>3.9023350924252999E-2</v>
      </c>
      <c r="H5">
        <v>0.136629223823547</v>
      </c>
      <c r="I5">
        <v>0.17932167649269101</v>
      </c>
      <c r="J5">
        <v>0.142865866422653</v>
      </c>
      <c r="T5" s="2">
        <v>-40</v>
      </c>
      <c r="U5" s="4">
        <f t="shared" si="0"/>
        <v>0.24240470890487956</v>
      </c>
      <c r="V5" s="4">
        <f t="shared" si="1"/>
        <v>5.3160287609178195E-2</v>
      </c>
      <c r="W5">
        <v>8.5581503808497994E-2</v>
      </c>
      <c r="X5" s="19">
        <v>4.7810792922974001E-2</v>
      </c>
      <c r="Y5">
        <v>0.33645680546760598</v>
      </c>
      <c r="Z5">
        <v>0.32794809341430697</v>
      </c>
      <c r="AA5">
        <v>0.44158467650413502</v>
      </c>
      <c r="AB5">
        <v>0.232042446732521</v>
      </c>
      <c r="AC5">
        <v>0.22540864348411599</v>
      </c>
    </row>
    <row r="6" spans="1:35" x14ac:dyDescent="0.3">
      <c r="A6" s="3">
        <v>-30</v>
      </c>
      <c r="B6" s="4">
        <f t="shared" si="2"/>
        <v>0.21643044693129415</v>
      </c>
      <c r="C6" s="4">
        <f t="shared" si="3"/>
        <v>5.9514648876543855E-2</v>
      </c>
      <c r="D6">
        <v>7.8577607870101998E-2</v>
      </c>
      <c r="E6" s="7">
        <v>5.6243874132633001E-2</v>
      </c>
      <c r="F6">
        <v>0.14676807820797</v>
      </c>
      <c r="G6">
        <v>0.111630536615849</v>
      </c>
      <c r="H6">
        <v>0.28708085417747498</v>
      </c>
      <c r="I6">
        <v>0.45293000340461698</v>
      </c>
      <c r="J6">
        <v>0.38178217411041299</v>
      </c>
      <c r="T6" s="2">
        <v>-30</v>
      </c>
      <c r="U6" s="4">
        <f t="shared" si="0"/>
        <v>0.45987553362335504</v>
      </c>
      <c r="V6" s="4">
        <f t="shared" si="1"/>
        <v>8.7986380070779399E-2</v>
      </c>
      <c r="W6">
        <v>0.304188191890717</v>
      </c>
      <c r="X6" s="19">
        <v>8.4102548658848003E-2</v>
      </c>
      <c r="Y6">
        <v>0.53453350067138705</v>
      </c>
      <c r="Z6">
        <v>0.58824050426483199</v>
      </c>
      <c r="AA6">
        <v>0.81777924299240101</v>
      </c>
      <c r="AB6">
        <v>0.37760397791862499</v>
      </c>
      <c r="AC6">
        <v>0.51268076896667503</v>
      </c>
    </row>
    <row r="7" spans="1:35" x14ac:dyDescent="0.3">
      <c r="A7" s="3">
        <v>-20</v>
      </c>
      <c r="B7" s="4">
        <f t="shared" si="2"/>
        <v>0.45434933687959383</v>
      </c>
      <c r="C7" s="4">
        <f t="shared" si="3"/>
        <v>0.10085972242727868</v>
      </c>
      <c r="D7">
        <v>0.23620636761188499</v>
      </c>
      <c r="E7" s="7">
        <v>0.100829422473907</v>
      </c>
      <c r="F7">
        <v>0.37732097506523099</v>
      </c>
      <c r="G7">
        <v>0.31100690364837602</v>
      </c>
      <c r="H7">
        <v>0.60876518487930298</v>
      </c>
      <c r="I7">
        <v>0.74984407424926802</v>
      </c>
      <c r="J7">
        <v>0.79647243022918701</v>
      </c>
      <c r="T7" s="2">
        <v>-20</v>
      </c>
      <c r="U7" s="4">
        <f t="shared" si="0"/>
        <v>0.64783833282334435</v>
      </c>
      <c r="V7" s="4">
        <f t="shared" si="1"/>
        <v>0.1198269545720609</v>
      </c>
      <c r="W7">
        <v>0.694344341754913</v>
      </c>
      <c r="X7" s="19">
        <v>0.14844948053359999</v>
      </c>
      <c r="Y7">
        <v>0.60014081001281705</v>
      </c>
      <c r="Z7">
        <v>0.73435920476913497</v>
      </c>
      <c r="AA7">
        <v>1.1911984682083101</v>
      </c>
      <c r="AB7">
        <v>0.44508579373359702</v>
      </c>
      <c r="AC7">
        <v>0.72129023075103804</v>
      </c>
    </row>
    <row r="8" spans="1:35" x14ac:dyDescent="0.3">
      <c r="A8" s="3">
        <v>-10</v>
      </c>
      <c r="B8" s="4">
        <f t="shared" si="2"/>
        <v>0.80113482049533213</v>
      </c>
      <c r="C8" s="4">
        <f t="shared" si="3"/>
        <v>0.10711014814767125</v>
      </c>
      <c r="D8">
        <v>0.68911755084991499</v>
      </c>
      <c r="E8" s="7">
        <v>0.29995021224021901</v>
      </c>
      <c r="F8">
        <v>0.81512534618377697</v>
      </c>
      <c r="G8">
        <v>0.74402767419815097</v>
      </c>
      <c r="H8">
        <v>1.10971879959106</v>
      </c>
      <c r="I8">
        <v>0.80328434705734297</v>
      </c>
      <c r="J8">
        <v>1.1467198133468599</v>
      </c>
      <c r="T8" s="2">
        <v>-10</v>
      </c>
      <c r="U8" s="4">
        <f t="shared" si="0"/>
        <v>0.69778934546879257</v>
      </c>
      <c r="V8" s="4">
        <f t="shared" si="1"/>
        <v>0.12917034504984082</v>
      </c>
      <c r="W8">
        <v>0.84326946735382102</v>
      </c>
      <c r="X8" s="19">
        <v>0.24404451251029999</v>
      </c>
      <c r="Y8">
        <v>0.58449298143386796</v>
      </c>
      <c r="Z8">
        <v>0.75312727689742998</v>
      </c>
      <c r="AA8">
        <v>1.3037356138229299</v>
      </c>
      <c r="AB8">
        <v>0.40197691321373002</v>
      </c>
      <c r="AC8">
        <v>0.75387865304946899</v>
      </c>
    </row>
    <row r="9" spans="1:35" x14ac:dyDescent="0.3">
      <c r="A9" s="3">
        <v>0</v>
      </c>
      <c r="B9" s="4">
        <f t="shared" si="2"/>
        <v>1.1739665695599102</v>
      </c>
      <c r="C9" s="4">
        <f t="shared" si="3"/>
        <v>0.11321012552132476</v>
      </c>
      <c r="D9">
        <v>1.4049711227416899</v>
      </c>
      <c r="E9" s="7">
        <v>0.80607694387435902</v>
      </c>
      <c r="F9">
        <v>1.2198123931884699</v>
      </c>
      <c r="G9">
        <v>1.2485255002975399</v>
      </c>
      <c r="H9">
        <v>1.5579203367233201</v>
      </c>
      <c r="I9">
        <v>0.73824894428253196</v>
      </c>
      <c r="J9">
        <v>1.24221074581146</v>
      </c>
      <c r="T9" s="2">
        <v>0</v>
      </c>
      <c r="U9" s="4">
        <f t="shared" si="0"/>
        <v>0.70751090134893102</v>
      </c>
      <c r="V9" s="4">
        <f t="shared" si="1"/>
        <v>0.11367853238965957</v>
      </c>
      <c r="W9">
        <v>0.94081336259841897</v>
      </c>
      <c r="X9" s="19">
        <v>0.461649119853973</v>
      </c>
      <c r="Y9">
        <v>0.54156172275543202</v>
      </c>
      <c r="Z9">
        <v>0.67748636007309004</v>
      </c>
      <c r="AA9">
        <v>1.24146521091461</v>
      </c>
      <c r="AB9">
        <v>0.3696109354496</v>
      </c>
      <c r="AC9">
        <v>0.71998959779739402</v>
      </c>
    </row>
    <row r="10" spans="1:35" x14ac:dyDescent="0.3">
      <c r="A10" s="3">
        <v>10</v>
      </c>
      <c r="B10" s="4">
        <f t="shared" si="2"/>
        <v>1.420228932585031</v>
      </c>
      <c r="C10" s="4">
        <f t="shared" si="3"/>
        <v>0.15585726479332945</v>
      </c>
      <c r="D10">
        <v>1.95852279663085</v>
      </c>
      <c r="E10" s="7">
        <v>1.68399965763092</v>
      </c>
      <c r="F10">
        <v>1.32014095783233</v>
      </c>
      <c r="G10">
        <v>1.4008891582489</v>
      </c>
      <c r="H10">
        <v>1.6828246116638099</v>
      </c>
      <c r="I10">
        <v>0.68797177076339699</v>
      </c>
      <c r="J10">
        <v>1.20725357532501</v>
      </c>
      <c r="T10" s="2">
        <v>10</v>
      </c>
      <c r="U10" s="4">
        <f t="shared" si="0"/>
        <v>0.73302250674792546</v>
      </c>
      <c r="V10" s="4">
        <f t="shared" si="1"/>
        <v>0.10842611827741078</v>
      </c>
      <c r="W10">
        <v>1.0497373342514</v>
      </c>
      <c r="X10" s="19">
        <v>0.67668104171752896</v>
      </c>
      <c r="Y10">
        <v>0.51109677553176902</v>
      </c>
      <c r="Z10">
        <v>0.64939296245574996</v>
      </c>
      <c r="AA10">
        <v>1.17684066295623</v>
      </c>
      <c r="AB10">
        <v>0.36399313807487499</v>
      </c>
      <c r="AC10">
        <v>0.70341563224792503</v>
      </c>
    </row>
    <row r="11" spans="1:35" x14ac:dyDescent="0.3">
      <c r="A11" s="3">
        <v>20</v>
      </c>
      <c r="B11" s="4">
        <f t="shared" si="2"/>
        <v>1.4725790279252136</v>
      </c>
      <c r="C11" s="4">
        <f t="shared" si="3"/>
        <v>0.19224725196155334</v>
      </c>
      <c r="D11">
        <v>2.0730168819427401</v>
      </c>
      <c r="E11" s="7">
        <v>2.0506637096404998</v>
      </c>
      <c r="F11">
        <v>1.2894268035888601</v>
      </c>
      <c r="G11">
        <v>1.38780188560485</v>
      </c>
      <c r="H11">
        <v>1.6777819395065301</v>
      </c>
      <c r="I11">
        <v>0.63879138231277499</v>
      </c>
      <c r="J11">
        <v>1.1905705928802399</v>
      </c>
      <c r="T11" s="2">
        <v>20</v>
      </c>
      <c r="U11" s="4">
        <f t="shared" si="0"/>
        <v>0.6948073165757308</v>
      </c>
      <c r="V11" s="4">
        <f t="shared" si="1"/>
        <v>9.4906513790494529E-2</v>
      </c>
      <c r="W11">
        <v>0.88842153549194303</v>
      </c>
      <c r="X11" s="19">
        <v>0.65217667818069502</v>
      </c>
      <c r="Y11">
        <v>0.47897332906723</v>
      </c>
      <c r="Z11">
        <v>0.65476423501968395</v>
      </c>
      <c r="AA11">
        <v>1.12029588222503</v>
      </c>
      <c r="AB11">
        <v>0.36365658044815102</v>
      </c>
      <c r="AC11">
        <v>0.70536297559738204</v>
      </c>
    </row>
    <row r="12" spans="1:35" x14ac:dyDescent="0.3">
      <c r="A12" s="3">
        <v>30</v>
      </c>
      <c r="B12" s="4">
        <f t="shared" si="2"/>
        <v>1.4113155433109785</v>
      </c>
      <c r="C12" s="4">
        <f t="shared" si="3"/>
        <v>0.17580250699035119</v>
      </c>
      <c r="D12">
        <v>1.92803299427032</v>
      </c>
      <c r="E12" s="7">
        <v>1.9071831703186</v>
      </c>
      <c r="F12">
        <v>1.25577521324157</v>
      </c>
      <c r="G12">
        <v>1.3407840728759699</v>
      </c>
      <c r="H12">
        <v>1.6574513912200901</v>
      </c>
      <c r="I12">
        <v>0.61015784740447998</v>
      </c>
      <c r="J12">
        <v>1.1798241138458201</v>
      </c>
      <c r="T12" s="2">
        <v>30</v>
      </c>
      <c r="U12" s="4">
        <f t="shared" si="0"/>
        <v>0.64148631195227301</v>
      </c>
      <c r="V12" s="4">
        <f t="shared" si="1"/>
        <v>9.8331782474382179E-2</v>
      </c>
      <c r="X12" s="19">
        <v>0.58177298307418801</v>
      </c>
      <c r="Y12">
        <v>0.51978147029876698</v>
      </c>
      <c r="Z12">
        <v>0.61566889286041304</v>
      </c>
      <c r="AA12">
        <v>1.07350218296051</v>
      </c>
      <c r="AB12">
        <v>0.357152730226517</v>
      </c>
      <c r="AC12">
        <v>0.70103961229324296</v>
      </c>
    </row>
    <row r="13" spans="1:35" x14ac:dyDescent="0.3">
      <c r="A13" s="3">
        <v>40</v>
      </c>
      <c r="B13" s="4">
        <f t="shared" si="2"/>
        <v>1.3979909164564917</v>
      </c>
      <c r="C13" s="4">
        <f t="shared" si="3"/>
        <v>0.19342418214057197</v>
      </c>
      <c r="D13">
        <v>2.17985963821411</v>
      </c>
      <c r="E13" s="7">
        <v>1.7166111469268801</v>
      </c>
      <c r="F13">
        <v>1.21672391891479</v>
      </c>
      <c r="G13">
        <v>1.29635858535766</v>
      </c>
      <c r="H13">
        <v>1.6514933109283401</v>
      </c>
      <c r="I13">
        <v>0.56458967924117998</v>
      </c>
      <c r="J13">
        <v>1.16030013561248</v>
      </c>
      <c r="T13" s="2">
        <v>40</v>
      </c>
      <c r="U13" s="4">
        <f t="shared" si="0"/>
        <v>0.60903554658094972</v>
      </c>
      <c r="V13" s="4">
        <f t="shared" si="1"/>
        <v>9.6500091482100064E-2</v>
      </c>
      <c r="X13" s="19">
        <v>0.52659654617309604</v>
      </c>
      <c r="Y13">
        <v>0.49698770046234098</v>
      </c>
      <c r="Z13">
        <v>0.57858735322952304</v>
      </c>
      <c r="AA13">
        <v>1.02676677703857</v>
      </c>
      <c r="AB13">
        <v>0.33097091317176802</v>
      </c>
      <c r="AC13">
        <v>0.69430398941039995</v>
      </c>
    </row>
    <row r="14" spans="1:35" x14ac:dyDescent="0.3">
      <c r="A14" s="3">
        <v>50</v>
      </c>
      <c r="B14" s="4"/>
      <c r="C14" s="4"/>
      <c r="D14">
        <v>2.2283256053924498</v>
      </c>
      <c r="E14" s="7">
        <v>1.5449463129043499</v>
      </c>
      <c r="F14">
        <v>1.1545896530151301</v>
      </c>
      <c r="T14" s="2">
        <v>50</v>
      </c>
      <c r="U14" s="4"/>
      <c r="V14" s="4"/>
      <c r="X14" s="19">
        <v>0.50141513347625699</v>
      </c>
      <c r="Y14">
        <v>0.43046319484710699</v>
      </c>
      <c r="AC14">
        <v>0.67358106374740601</v>
      </c>
    </row>
    <row r="15" spans="1:35" x14ac:dyDescent="0.3">
      <c r="A15" s="3">
        <v>60</v>
      </c>
      <c r="B15" s="4"/>
      <c r="C15" s="4"/>
      <c r="D15">
        <v>2.0340161323547301</v>
      </c>
      <c r="E15" s="7">
        <v>1.38848876953125</v>
      </c>
      <c r="F15">
        <v>1.0743950605392401</v>
      </c>
      <c r="T15" s="2">
        <v>60</v>
      </c>
      <c r="U15" s="4"/>
      <c r="V15" s="4"/>
      <c r="X15" s="19">
        <v>0.46111449599266102</v>
      </c>
      <c r="Y15">
        <v>0.388622015714645</v>
      </c>
      <c r="AC15">
        <v>0.64554852247238204</v>
      </c>
    </row>
    <row r="17" spans="1:29" x14ac:dyDescent="0.3">
      <c r="O17" s="12" t="s">
        <v>4</v>
      </c>
    </row>
    <row r="18" spans="1:29" x14ac:dyDescent="0.3">
      <c r="A18" s="3">
        <v>-60</v>
      </c>
      <c r="B18" s="4">
        <f>AVERAGE(D18:N18)</f>
        <v>2.9088616318563378E-2</v>
      </c>
      <c r="C18" s="4">
        <f>STDEV(D18:N18)/SQRT(COUNT(D18:N18))</f>
        <v>1.1666464728546148E-2</v>
      </c>
      <c r="D18">
        <f>D3/MAX(D$3:D$15)</f>
        <v>0</v>
      </c>
      <c r="E18">
        <f>E3/MAX(E$3:E$15)</f>
        <v>8.8065008666905874E-3</v>
      </c>
      <c r="F18">
        <f t="shared" ref="F18:G18" si="4">F3/MAX(F$3:F$15)</f>
        <v>3.2989818288454618E-2</v>
      </c>
      <c r="G18">
        <f t="shared" si="4"/>
        <v>2.5152881948787589E-2</v>
      </c>
      <c r="H18">
        <f t="shared" ref="H18:J28" si="5">H3/MAX(H$3:H$15)</f>
        <v>3.813025464568022E-2</v>
      </c>
      <c r="I18">
        <f t="shared" si="5"/>
        <v>9.1293549135092217E-2</v>
      </c>
      <c r="J18">
        <f t="shared" si="5"/>
        <v>7.2473093452384355E-3</v>
      </c>
      <c r="O18" s="18">
        <f>_xlfn.T.TEST(D18:N18,W18:AG18,2,1)</f>
        <v>4.486629006781602E-2</v>
      </c>
      <c r="T18" s="2">
        <v>-60</v>
      </c>
      <c r="U18" s="4">
        <f t="shared" ref="U18:U28" si="6">AVERAGE(W18:AC18)</f>
        <v>0.12125866172178952</v>
      </c>
      <c r="V18" s="4">
        <f t="shared" ref="V18:V28" si="7">STDEV(W18:AC18)/SQRT(COUNT(W18:AC18))</f>
        <v>4.632440696410111E-2</v>
      </c>
      <c r="W18">
        <f>W3/MAX(W$3:W$15)</f>
        <v>0</v>
      </c>
      <c r="X18">
        <f t="shared" ref="X18:AC18" si="8">X3/MAX(X$3:X$15)</f>
        <v>2.6096227247070457E-2</v>
      </c>
      <c r="Y18">
        <f t="shared" si="8"/>
        <v>0.25993249669371166</v>
      </c>
      <c r="Z18">
        <f t="shared" si="8"/>
        <v>0.10379386918271338</v>
      </c>
      <c r="AA18">
        <f t="shared" si="8"/>
        <v>9.5074703559915097E-2</v>
      </c>
      <c r="AB18">
        <f t="shared" si="8"/>
        <v>0.32120613734508291</v>
      </c>
      <c r="AC18">
        <f t="shared" si="8"/>
        <v>4.2707198024033076E-2</v>
      </c>
    </row>
    <row r="19" spans="1:29" x14ac:dyDescent="0.3">
      <c r="A19" s="3">
        <v>-50</v>
      </c>
      <c r="B19" s="4">
        <f t="shared" ref="B19:B28" si="9">AVERAGE(D19:N19)</f>
        <v>3.1826125217207013E-2</v>
      </c>
      <c r="C19" s="4">
        <f t="shared" ref="C19:C28" si="10">STDEV(D19:N19)/SQRT(COUNT(D19:N19))</f>
        <v>1.1595993478822408E-2</v>
      </c>
      <c r="D19">
        <f t="shared" ref="D19:D28" si="11">D4/MAX(D$3:D$15)</f>
        <v>8.6900045071432053E-3</v>
      </c>
      <c r="E19">
        <f t="shared" ref="E19:G19" si="12">E4/MAX(E$3:E$15)</f>
        <v>8.185220918365297E-3</v>
      </c>
      <c r="F19">
        <f t="shared" si="12"/>
        <v>1.9901535005636795E-2</v>
      </c>
      <c r="G19">
        <f t="shared" si="12"/>
        <v>1.9194508035563287E-2</v>
      </c>
      <c r="H19">
        <f t="shared" si="5"/>
        <v>4.4290570058306264E-2</v>
      </c>
      <c r="I19">
        <f t="shared" si="5"/>
        <v>9.5637555071186847E-2</v>
      </c>
      <c r="J19">
        <f t="shared" si="5"/>
        <v>2.6883482924247391E-2</v>
      </c>
      <c r="O19" s="18">
        <f t="shared" ref="O19:O28" si="13">_xlfn.T.TEST(D19:N19,W19:AG19,2,1)</f>
        <v>2.8286112427424129E-2</v>
      </c>
      <c r="T19" s="2">
        <v>-50</v>
      </c>
      <c r="U19" s="4">
        <f t="shared" si="6"/>
        <v>0.16408485376951104</v>
      </c>
      <c r="V19" s="4">
        <f t="shared" si="7"/>
        <v>5.2443358981863815E-2</v>
      </c>
      <c r="W19">
        <f t="shared" ref="W19:AC26" si="14">W4/MAX(W$3:W$15)</f>
        <v>-3.665678070279578E-2</v>
      </c>
      <c r="X19">
        <f t="shared" si="14"/>
        <v>6.112633297230665E-2</v>
      </c>
      <c r="Y19">
        <f t="shared" si="14"/>
        <v>0.32864072612410877</v>
      </c>
      <c r="Z19">
        <f t="shared" si="14"/>
        <v>0.20328563155881552</v>
      </c>
      <c r="AA19">
        <f t="shared" si="14"/>
        <v>0.16923484941791919</v>
      </c>
      <c r="AB19">
        <f t="shared" si="14"/>
        <v>0.3369416096218435</v>
      </c>
      <c r="AC19">
        <f t="shared" si="14"/>
        <v>8.6021607394379418E-2</v>
      </c>
    </row>
    <row r="20" spans="1:29" x14ac:dyDescent="0.3">
      <c r="A20" s="3">
        <v>-40</v>
      </c>
      <c r="B20" s="4">
        <f t="shared" si="9"/>
        <v>7.33177640978879E-2</v>
      </c>
      <c r="C20" s="4">
        <f t="shared" si="10"/>
        <v>2.8757538473573832E-2</v>
      </c>
      <c r="D20">
        <f t="shared" si="11"/>
        <v>1.6251757050268691E-2</v>
      </c>
      <c r="E20">
        <f t="shared" ref="E20:G20" si="15">E5/MAX(E$3:E$15)</f>
        <v>1.0093848784522909E-2</v>
      </c>
      <c r="F20">
        <f t="shared" si="15"/>
        <v>3.9587220954755489E-2</v>
      </c>
      <c r="G20">
        <f t="shared" si="15"/>
        <v>2.7856130297297658E-2</v>
      </c>
      <c r="H20">
        <f t="shared" si="5"/>
        <v>8.1190412165687065E-2</v>
      </c>
      <c r="I20">
        <f t="shared" si="5"/>
        <v>0.22323561656541283</v>
      </c>
      <c r="J20">
        <f t="shared" si="5"/>
        <v>0.11500936286727056</v>
      </c>
      <c r="O20" s="18">
        <f t="shared" si="13"/>
        <v>7.3394949203250274E-3</v>
      </c>
      <c r="T20" s="2">
        <v>-40</v>
      </c>
      <c r="U20" s="4">
        <f t="shared" si="6"/>
        <v>0.32961551862174898</v>
      </c>
      <c r="V20" s="4">
        <f t="shared" si="7"/>
        <v>7.4155001037002968E-2</v>
      </c>
      <c r="W20">
        <f t="shared" si="14"/>
        <v>8.1526588619932047E-2</v>
      </c>
      <c r="X20">
        <f t="shared" si="14"/>
        <v>7.0654843235481019E-2</v>
      </c>
      <c r="Y20">
        <f t="shared" si="14"/>
        <v>0.560629771970382</v>
      </c>
      <c r="Z20">
        <f t="shared" si="14"/>
        <v>0.43544843411503598</v>
      </c>
      <c r="AA20">
        <f t="shared" si="14"/>
        <v>0.33870722853790963</v>
      </c>
      <c r="AB20">
        <f t="shared" si="14"/>
        <v>0.52134318821105397</v>
      </c>
      <c r="AC20">
        <f t="shared" si="14"/>
        <v>0.29899857566244792</v>
      </c>
    </row>
    <row r="21" spans="1:29" x14ac:dyDescent="0.3">
      <c r="A21" s="3">
        <v>-30</v>
      </c>
      <c r="B21" s="4">
        <f t="shared" si="9"/>
        <v>0.1850478557082432</v>
      </c>
      <c r="C21" s="4">
        <f t="shared" si="10"/>
        <v>7.2783406120318486E-2</v>
      </c>
      <c r="D21">
        <f t="shared" si="11"/>
        <v>3.5263072721485426E-2</v>
      </c>
      <c r="E21">
        <f t="shared" ref="E21:G21" si="16">E6/MAX(E$3:E$15)</f>
        <v>2.7427156324180073E-2</v>
      </c>
      <c r="F21">
        <f t="shared" si="16"/>
        <v>0.11117606596265525</v>
      </c>
      <c r="G21">
        <f t="shared" si="16"/>
        <v>7.9685488290441378E-2</v>
      </c>
      <c r="H21">
        <f t="shared" si="5"/>
        <v>0.1705946372472161</v>
      </c>
      <c r="I21">
        <f t="shared" si="5"/>
        <v>0.56384766498168082</v>
      </c>
      <c r="J21">
        <f t="shared" si="5"/>
        <v>0.30734090443004353</v>
      </c>
      <c r="O21" s="18">
        <f t="shared" si="13"/>
        <v>3.9644505372752126E-3</v>
      </c>
      <c r="T21" s="2">
        <v>-30</v>
      </c>
      <c r="U21" s="4">
        <f t="shared" si="6"/>
        <v>0.6059295704801918</v>
      </c>
      <c r="V21" s="4">
        <f t="shared" si="7"/>
        <v>0.11002406197917415</v>
      </c>
      <c r="W21">
        <f t="shared" si="14"/>
        <v>0.28977552952105201</v>
      </c>
      <c r="X21">
        <f t="shared" si="14"/>
        <v>0.12428684043723429</v>
      </c>
      <c r="Y21">
        <f t="shared" si="14"/>
        <v>0.89068013998243367</v>
      </c>
      <c r="Z21">
        <f t="shared" si="14"/>
        <v>0.78106386836516839</v>
      </c>
      <c r="AA21">
        <f t="shared" si="14"/>
        <v>0.62725849805884781</v>
      </c>
      <c r="AB21">
        <f t="shared" si="14"/>
        <v>0.84838470073622974</v>
      </c>
      <c r="AC21">
        <f t="shared" si="14"/>
        <v>0.68005741626037697</v>
      </c>
    </row>
    <row r="22" spans="1:29" x14ac:dyDescent="0.3">
      <c r="A22" s="3">
        <v>-20</v>
      </c>
      <c r="B22" s="4">
        <f t="shared" si="9"/>
        <v>0.37134207583772599</v>
      </c>
      <c r="C22" s="4">
        <f t="shared" si="10"/>
        <v>0.11879433791258641</v>
      </c>
      <c r="D22">
        <f t="shared" si="11"/>
        <v>0.10600172929857107</v>
      </c>
      <c r="E22">
        <f t="shared" ref="E22:G22" si="17">E7/MAX(E$3:E$15)</f>
        <v>4.916916508537781E-2</v>
      </c>
      <c r="F22">
        <f t="shared" si="17"/>
        <v>0.28581870203072224</v>
      </c>
      <c r="G22">
        <f t="shared" si="17"/>
        <v>0.22200678891478617</v>
      </c>
      <c r="H22">
        <f t="shared" si="5"/>
        <v>0.36175200948446812</v>
      </c>
      <c r="I22">
        <f t="shared" si="5"/>
        <v>0.93347278208041551</v>
      </c>
      <c r="J22">
        <f t="shared" si="5"/>
        <v>0.64117335396974084</v>
      </c>
      <c r="O22" s="18">
        <f t="shared" si="13"/>
        <v>4.4086251515252483E-3</v>
      </c>
      <c r="T22" s="2">
        <v>-20</v>
      </c>
      <c r="U22" s="4">
        <f t="shared" si="6"/>
        <v>0.81805110626115185</v>
      </c>
      <c r="V22" s="4">
        <f t="shared" si="7"/>
        <v>0.10934776478504885</v>
      </c>
      <c r="W22">
        <f t="shared" si="14"/>
        <v>0.66144579134176584</v>
      </c>
      <c r="X22">
        <f t="shared" si="14"/>
        <v>0.21937880830355544</v>
      </c>
      <c r="Y22">
        <f t="shared" si="14"/>
        <v>1</v>
      </c>
      <c r="Z22">
        <f t="shared" si="14"/>
        <v>0.97507981359324603</v>
      </c>
      <c r="AA22">
        <f t="shared" si="14"/>
        <v>0.91368100677665132</v>
      </c>
      <c r="AB22">
        <f t="shared" si="14"/>
        <v>1</v>
      </c>
      <c r="AC22">
        <f t="shared" si="14"/>
        <v>0.95677232381284505</v>
      </c>
    </row>
    <row r="23" spans="1:29" x14ac:dyDescent="0.3">
      <c r="A23" s="3">
        <v>-10</v>
      </c>
      <c r="B23" s="4">
        <f t="shared" si="9"/>
        <v>0.59809343586155328</v>
      </c>
      <c r="C23" s="4">
        <f t="shared" si="10"/>
        <v>0.11581740599735764</v>
      </c>
      <c r="D23">
        <f t="shared" si="11"/>
        <v>0.30925352613741947</v>
      </c>
      <c r="E23">
        <f t="shared" ref="E23:G23" si="18">E8/MAX(E$3:E$15)</f>
        <v>0.1462698202684842</v>
      </c>
      <c r="F23">
        <f t="shared" si="18"/>
        <v>0.61745326614380025</v>
      </c>
      <c r="G23">
        <f t="shared" si="18"/>
        <v>0.5311110231791496</v>
      </c>
      <c r="H23">
        <f t="shared" si="5"/>
        <v>0.65943818024736411</v>
      </c>
      <c r="I23">
        <f t="shared" si="5"/>
        <v>1</v>
      </c>
      <c r="J23">
        <f t="shared" si="5"/>
        <v>0.92312823505465513</v>
      </c>
      <c r="O23" s="18">
        <f t="shared" si="13"/>
        <v>1.7206699406693306E-2</v>
      </c>
      <c r="T23" s="2">
        <v>-10</v>
      </c>
      <c r="U23" s="4">
        <f t="shared" si="6"/>
        <v>0.86300502521208478</v>
      </c>
      <c r="V23" s="4">
        <f t="shared" si="7"/>
        <v>8.8120841592432789E-2</v>
      </c>
      <c r="W23">
        <f t="shared" si="14"/>
        <v>0.80331473392358899</v>
      </c>
      <c r="X23">
        <f t="shared" si="14"/>
        <v>0.36064925343685478</v>
      </c>
      <c r="Y23">
        <f t="shared" si="14"/>
        <v>0.97392640474055592</v>
      </c>
      <c r="Z23">
        <f t="shared" si="14"/>
        <v>1</v>
      </c>
      <c r="AA23">
        <f t="shared" si="14"/>
        <v>1</v>
      </c>
      <c r="AB23">
        <f t="shared" si="14"/>
        <v>0.90314478438359347</v>
      </c>
      <c r="AC23">
        <f t="shared" si="14"/>
        <v>1</v>
      </c>
    </row>
    <row r="24" spans="1:29" x14ac:dyDescent="0.3">
      <c r="A24" s="3">
        <v>0</v>
      </c>
      <c r="B24" s="4">
        <f t="shared" si="9"/>
        <v>0.811948709758336</v>
      </c>
      <c r="C24" s="4">
        <f t="shared" si="10"/>
        <v>8.2664383073143277E-2</v>
      </c>
      <c r="D24">
        <f t="shared" si="11"/>
        <v>0.63050530826452011</v>
      </c>
      <c r="E24">
        <f t="shared" ref="E24:G24" si="19">E9/MAX(E$3:E$15)</f>
        <v>0.39308100108509342</v>
      </c>
      <c r="F24">
        <f t="shared" si="19"/>
        <v>0.92400162721365797</v>
      </c>
      <c r="G24">
        <f t="shared" si="19"/>
        <v>0.89123789198153736</v>
      </c>
      <c r="H24">
        <f t="shared" si="5"/>
        <v>0.92577700963322795</v>
      </c>
      <c r="I24">
        <f t="shared" si="5"/>
        <v>0.91903813013031554</v>
      </c>
      <c r="J24">
        <f t="shared" si="5"/>
        <v>1</v>
      </c>
      <c r="O24" s="14">
        <f t="shared" si="13"/>
        <v>0.32104157070966877</v>
      </c>
      <c r="T24" s="2">
        <v>0</v>
      </c>
      <c r="U24" s="4">
        <f t="shared" si="6"/>
        <v>0.87401830246073364</v>
      </c>
      <c r="V24" s="4">
        <f t="shared" si="7"/>
        <v>3.5630312433137121E-2</v>
      </c>
      <c r="W24">
        <f t="shared" si="14"/>
        <v>0.89623692699216218</v>
      </c>
      <c r="X24">
        <f t="shared" si="14"/>
        <v>0.68222558545785583</v>
      </c>
      <c r="Y24">
        <f t="shared" si="14"/>
        <v>0.9023910950896108</v>
      </c>
      <c r="Z24">
        <f t="shared" si="14"/>
        <v>0.89956423151217024</v>
      </c>
      <c r="AA24">
        <f t="shared" si="14"/>
        <v>0.95223693956957656</v>
      </c>
      <c r="AB24">
        <f t="shared" si="14"/>
        <v>0.83042626984142309</v>
      </c>
      <c r="AC24">
        <f t="shared" si="14"/>
        <v>0.95504706876233669</v>
      </c>
    </row>
    <row r="25" spans="1:29" x14ac:dyDescent="0.3">
      <c r="A25" s="3">
        <v>10</v>
      </c>
      <c r="B25" s="4">
        <f t="shared" si="9"/>
        <v>0.93263231185684414</v>
      </c>
      <c r="C25" s="4">
        <f t="shared" si="10"/>
        <v>2.9382743713383324E-2</v>
      </c>
      <c r="D25">
        <f t="shared" si="11"/>
        <v>0.87892128147309856</v>
      </c>
      <c r="E25">
        <f t="shared" ref="E25:G25" si="20">E10/MAX(E$3:E$15)</f>
        <v>0.82119737610519306</v>
      </c>
      <c r="F25">
        <f t="shared" si="20"/>
        <v>1</v>
      </c>
      <c r="G25">
        <f t="shared" si="20"/>
        <v>1</v>
      </c>
      <c r="H25">
        <f t="shared" si="5"/>
        <v>1</v>
      </c>
      <c r="I25">
        <f t="shared" si="5"/>
        <v>0.85644862032184688</v>
      </c>
      <c r="J25">
        <f t="shared" si="5"/>
        <v>0.97185890509777018</v>
      </c>
      <c r="O25" s="14">
        <f t="shared" si="13"/>
        <v>0.6481436034030611</v>
      </c>
      <c r="T25" s="2">
        <v>10</v>
      </c>
      <c r="U25" s="4">
        <f t="shared" si="6"/>
        <v>0.90963211062392058</v>
      </c>
      <c r="V25" s="4">
        <f t="shared" si="7"/>
        <v>2.7155152342404308E-2</v>
      </c>
      <c r="W25">
        <f t="shared" si="14"/>
        <v>1</v>
      </c>
      <c r="X25">
        <f t="shared" si="14"/>
        <v>1</v>
      </c>
      <c r="Y25">
        <f t="shared" si="14"/>
        <v>0.8516280962810272</v>
      </c>
      <c r="Z25">
        <f t="shared" si="14"/>
        <v>0.86226190761670174</v>
      </c>
      <c r="AA25">
        <f t="shared" si="14"/>
        <v>0.902668187076207</v>
      </c>
      <c r="AB25">
        <f t="shared" si="14"/>
        <v>0.81780443950260184</v>
      </c>
      <c r="AC25">
        <f t="shared" si="14"/>
        <v>0.93306214389090469</v>
      </c>
    </row>
    <row r="26" spans="1:29" x14ac:dyDescent="0.3">
      <c r="A26" s="3">
        <v>20</v>
      </c>
      <c r="B26" s="4">
        <f t="shared" si="9"/>
        <v>0.94976447604438374</v>
      </c>
      <c r="C26" s="4">
        <f t="shared" si="10"/>
        <v>2.7382307504085594E-2</v>
      </c>
      <c r="D26">
        <f t="shared" si="11"/>
        <v>0.93030250019392613</v>
      </c>
      <c r="E26">
        <f t="shared" ref="E26:G26" si="21">E11/MAX(E$3:E$15)</f>
        <v>1</v>
      </c>
      <c r="F26">
        <f t="shared" si="21"/>
        <v>0.97673418579944482</v>
      </c>
      <c r="G26">
        <f t="shared" si="21"/>
        <v>0.99065788141268141</v>
      </c>
      <c r="H26">
        <f t="shared" si="5"/>
        <v>0.99700344758311199</v>
      </c>
      <c r="I26">
        <f t="shared" si="5"/>
        <v>0.79522448638872134</v>
      </c>
      <c r="J26">
        <f t="shared" si="5"/>
        <v>0.95842883093280062</v>
      </c>
      <c r="O26" s="18">
        <f t="shared" si="13"/>
        <v>2.4955337918961606E-2</v>
      </c>
      <c r="T26" s="2">
        <v>20</v>
      </c>
      <c r="U26" s="4">
        <f t="shared" si="6"/>
        <v>0.86994295504172936</v>
      </c>
      <c r="V26" s="4">
        <f t="shared" si="7"/>
        <v>2.275853480412017E-2</v>
      </c>
      <c r="W26">
        <f t="shared" si="14"/>
        <v>0.8463274635511594</v>
      </c>
      <c r="X26">
        <f t="shared" si="14"/>
        <v>0.96378742416864849</v>
      </c>
      <c r="Y26">
        <f t="shared" si="14"/>
        <v>0.79810158062238878</v>
      </c>
      <c r="Z26">
        <f t="shared" si="14"/>
        <v>0.86939386622277082</v>
      </c>
      <c r="AA26">
        <f t="shared" si="14"/>
        <v>0.85929683161756887</v>
      </c>
      <c r="AB26">
        <f t="shared" si="14"/>
        <v>0.81704827601353436</v>
      </c>
      <c r="AC26">
        <f t="shared" si="14"/>
        <v>0.93564524309603525</v>
      </c>
    </row>
    <row r="27" spans="1:29" x14ac:dyDescent="0.3">
      <c r="A27" s="3">
        <v>30</v>
      </c>
      <c r="B27" s="4">
        <f t="shared" si="9"/>
        <v>0.91398397308744606</v>
      </c>
      <c r="C27" s="4">
        <f t="shared" si="10"/>
        <v>2.9291168068442293E-2</v>
      </c>
      <c r="D27">
        <f t="shared" si="11"/>
        <v>0.86523845061267757</v>
      </c>
      <c r="E27">
        <f t="shared" ref="E27:G27" si="22">E12/MAX(E$3:E$15)</f>
        <v>0.93003214586215444</v>
      </c>
      <c r="F27">
        <f t="shared" si="22"/>
        <v>0.95124327882649107</v>
      </c>
      <c r="G27">
        <f t="shared" si="22"/>
        <v>0.95709504565795844</v>
      </c>
      <c r="H27">
        <f t="shared" si="5"/>
        <v>0.98492224307402221</v>
      </c>
      <c r="I27">
        <f t="shared" si="5"/>
        <v>0.75957890831516905</v>
      </c>
      <c r="J27">
        <f t="shared" si="5"/>
        <v>0.94977773926364928</v>
      </c>
      <c r="O27" s="14">
        <f t="shared" si="13"/>
        <v>6.6584666814966983E-2</v>
      </c>
      <c r="T27" s="2">
        <v>30</v>
      </c>
      <c r="U27" s="4">
        <f t="shared" si="6"/>
        <v>0.84984634725245245</v>
      </c>
      <c r="V27" s="4">
        <f t="shared" si="7"/>
        <v>1.8944380444870717E-2</v>
      </c>
      <c r="X27">
        <f t="shared" ref="X27:AC27" si="23">X12/MAX(X$3:X$15)</f>
        <v>0.85974476482679563</v>
      </c>
      <c r="Y27">
        <f t="shared" si="23"/>
        <v>0.86609919143420044</v>
      </c>
      <c r="Z27">
        <f t="shared" si="23"/>
        <v>0.81748319539920511</v>
      </c>
      <c r="AA27">
        <f t="shared" si="23"/>
        <v>0.82340481580670422</v>
      </c>
      <c r="AB27">
        <f t="shared" si="23"/>
        <v>0.80243569948738525</v>
      </c>
      <c r="AC27">
        <f t="shared" si="23"/>
        <v>0.92991041656042384</v>
      </c>
    </row>
    <row r="28" spans="1:29" x14ac:dyDescent="0.3">
      <c r="A28" s="3">
        <v>40</v>
      </c>
      <c r="B28" s="4">
        <f t="shared" si="9"/>
        <v>0.89724129521319618</v>
      </c>
      <c r="C28" s="4">
        <f t="shared" si="10"/>
        <v>3.7093931041756879E-2</v>
      </c>
      <c r="D28">
        <f t="shared" si="11"/>
        <v>0.97825005149110422</v>
      </c>
      <c r="E28">
        <f t="shared" ref="E28:G28" si="24">E13/MAX(E$3:E$15)</f>
        <v>0.83710027093024331</v>
      </c>
      <c r="F28">
        <f t="shared" si="24"/>
        <v>0.92166212380278645</v>
      </c>
      <c r="G28">
        <f t="shared" si="24"/>
        <v>0.92538269550040464</v>
      </c>
      <c r="H28">
        <f t="shared" si="5"/>
        <v>0.98138171945055364</v>
      </c>
      <c r="I28">
        <f t="shared" si="5"/>
        <v>0.70285158836896444</v>
      </c>
      <c r="J28">
        <f t="shared" si="5"/>
        <v>0.93406061694831599</v>
      </c>
      <c r="O28" s="14">
        <f t="shared" si="13"/>
        <v>7.8043531979383948E-2</v>
      </c>
      <c r="T28" s="2">
        <v>40</v>
      </c>
      <c r="U28" s="4">
        <f t="shared" si="6"/>
        <v>0.80445244986937814</v>
      </c>
      <c r="V28" s="4">
        <f t="shared" si="7"/>
        <v>2.5900216447380171E-2</v>
      </c>
      <c r="X28">
        <f t="shared" ref="X28:AC28" si="25">X13/MAX(X$3:X$15)</f>
        <v>0.77820496468543954</v>
      </c>
      <c r="Y28">
        <f t="shared" si="25"/>
        <v>0.82811848847894032</v>
      </c>
      <c r="Z28">
        <f t="shared" si="25"/>
        <v>0.76824644516005502</v>
      </c>
      <c r="AA28">
        <f t="shared" si="25"/>
        <v>0.78755751254488848</v>
      </c>
      <c r="AB28">
        <f t="shared" si="25"/>
        <v>0.74361149655086123</v>
      </c>
      <c r="AC28">
        <f t="shared" si="25"/>
        <v>0.92097579179608391</v>
      </c>
    </row>
    <row r="29" spans="1:29" x14ac:dyDescent="0.3">
      <c r="B29" s="4"/>
      <c r="C29" s="4"/>
      <c r="E29" s="7"/>
      <c r="U29" s="4"/>
      <c r="V29" s="4"/>
    </row>
    <row r="30" spans="1:29" x14ac:dyDescent="0.3">
      <c r="B30" s="4"/>
      <c r="C30" s="4"/>
      <c r="E30" s="7"/>
      <c r="U30" s="4"/>
      <c r="V30" s="4"/>
    </row>
    <row r="32" spans="1:29" x14ac:dyDescent="0.3">
      <c r="D32">
        <v>45.55</v>
      </c>
      <c r="E32">
        <v>54.22</v>
      </c>
      <c r="F32">
        <v>48.53</v>
      </c>
      <c r="G32">
        <v>39.14</v>
      </c>
      <c r="H32">
        <v>49.81</v>
      </c>
      <c r="I32">
        <v>22.66</v>
      </c>
      <c r="J32">
        <v>40.049999999999997</v>
      </c>
      <c r="N32">
        <v>60.31</v>
      </c>
      <c r="W32">
        <v>45.55</v>
      </c>
      <c r="X32">
        <v>54.22</v>
      </c>
      <c r="Y32">
        <v>48.53</v>
      </c>
      <c r="Z32">
        <v>39.14</v>
      </c>
      <c r="AA32">
        <v>49.81</v>
      </c>
      <c r="AB32">
        <v>22.66</v>
      </c>
      <c r="AC32">
        <v>40.049999999999997</v>
      </c>
    </row>
    <row r="33" spans="1:29" x14ac:dyDescent="0.3">
      <c r="O33" s="12" t="s">
        <v>4</v>
      </c>
    </row>
    <row r="34" spans="1:29" x14ac:dyDescent="0.3">
      <c r="A34" s="3">
        <v>-60</v>
      </c>
      <c r="B34" s="4">
        <f>AVERAGE(D34:N34)</f>
        <v>0.9828661748687102</v>
      </c>
      <c r="C34" s="4">
        <f>STDEV(D34:N34)/SQRT(COUNT(D34:N34))</f>
        <v>0.41255020099032758</v>
      </c>
      <c r="D34">
        <f>1000*D3/D$32</f>
        <v>0</v>
      </c>
      <c r="E34">
        <f>1000*E3/E$32</f>
        <v>0.33307214563334564</v>
      </c>
      <c r="F34">
        <f t="shared" ref="F34:J34" si="26">1000*F3/F$32</f>
        <v>0.89740800152555111</v>
      </c>
      <c r="G34">
        <f t="shared" si="26"/>
        <v>0.90026570313671428</v>
      </c>
      <c r="H34">
        <f t="shared" si="26"/>
        <v>1.2882258776703275</v>
      </c>
      <c r="I34">
        <f t="shared" si="26"/>
        <v>3.236305340138129</v>
      </c>
      <c r="J34">
        <f t="shared" si="26"/>
        <v>0.22478615597690388</v>
      </c>
      <c r="O34" s="18">
        <f>_xlfn.T.TEST(D34:N34,W34:AG34,2,1)</f>
        <v>3.5787613687346016E-2</v>
      </c>
      <c r="T34" s="3">
        <v>-60</v>
      </c>
      <c r="U34" s="4">
        <f t="shared" ref="U34:U44" si="27">AVERAGE(W34:AC34)</f>
        <v>2.1626865181172099</v>
      </c>
      <c r="V34" s="4">
        <f t="shared" ref="V34:V44" si="28">STDEV(W34:AC34)/SQRT(COUNT(W34:AC34))</f>
        <v>0.82130213557647058</v>
      </c>
      <c r="W34">
        <f t="shared" ref="W34:X34" si="29">1000*W3/W$32</f>
        <v>0</v>
      </c>
      <c r="X34">
        <f t="shared" si="29"/>
        <v>0.32568834818231285</v>
      </c>
      <c r="Y34">
        <f t="shared" ref="Y34:AC34" si="30">1000*Y3/Y$32</f>
        <v>3.2144261099200082</v>
      </c>
      <c r="Z34">
        <f t="shared" si="30"/>
        <v>1.9971894240221004</v>
      </c>
      <c r="AA34">
        <f t="shared" si="30"/>
        <v>2.4885018471134108</v>
      </c>
      <c r="AB34">
        <f t="shared" si="30"/>
        <v>6.3091036448516773</v>
      </c>
      <c r="AC34">
        <f t="shared" si="30"/>
        <v>0.80389625273096132</v>
      </c>
    </row>
    <row r="35" spans="1:29" x14ac:dyDescent="0.3">
      <c r="A35" s="3">
        <v>-50</v>
      </c>
      <c r="B35" s="4">
        <f t="shared" ref="B35:B44" si="31">AVERAGE(D35:N35)</f>
        <v>1.0976503164845108</v>
      </c>
      <c r="C35" s="4">
        <f t="shared" ref="C35:C44" si="32">STDEV(D35:N35)/SQRT(COUNT(D35:N35))</f>
        <v>0.40930347166894043</v>
      </c>
      <c r="D35">
        <f t="shared" ref="D35:E45" si="33">1000*D4/D$32</f>
        <v>0.42511876079567518</v>
      </c>
      <c r="E35">
        <f t="shared" si="33"/>
        <v>0.30957461255407598</v>
      </c>
      <c r="F35">
        <f t="shared" ref="F35:J35" si="34">1000*F4/F$32</f>
        <v>0.54137299576911191</v>
      </c>
      <c r="G35">
        <f t="shared" si="34"/>
        <v>0.68700506399954009</v>
      </c>
      <c r="H35">
        <f t="shared" si="34"/>
        <v>1.4963513623516964</v>
      </c>
      <c r="I35">
        <f t="shared" si="34"/>
        <v>3.390297924956708</v>
      </c>
      <c r="J35">
        <f t="shared" si="34"/>
        <v>0.83383149496476905</v>
      </c>
      <c r="O35" s="18">
        <f t="shared" ref="O35:O44" si="35">_xlfn.T.TEST(D35:N35,W35:AG35,2,1)</f>
        <v>3.9153030088397302E-2</v>
      </c>
      <c r="T35" s="3">
        <v>-50</v>
      </c>
      <c r="U35" s="4">
        <f t="shared" si="27"/>
        <v>2.9372526311930374</v>
      </c>
      <c r="V35" s="4">
        <f t="shared" si="28"/>
        <v>0.96070825937042748</v>
      </c>
      <c r="W35">
        <f t="shared" ref="W35:X35" si="36">1000*W4/W$32</f>
        <v>-0.84478575756731078</v>
      </c>
      <c r="X35">
        <f t="shared" si="36"/>
        <v>0.7628740441179086</v>
      </c>
      <c r="Y35">
        <f t="shared" ref="Y35:AC35" si="37">1000*Y4/Y$32</f>
        <v>4.064098734377148</v>
      </c>
      <c r="Z35">
        <f t="shared" si="37"/>
        <v>3.9115982148253701</v>
      </c>
      <c r="AA35">
        <f t="shared" si="37"/>
        <v>4.4295824189139124</v>
      </c>
      <c r="AB35">
        <f t="shared" si="37"/>
        <v>6.6181784536811126</v>
      </c>
      <c r="AC35">
        <f t="shared" si="37"/>
        <v>1.6192223100031211</v>
      </c>
    </row>
    <row r="36" spans="1:29" x14ac:dyDescent="0.3">
      <c r="A36" s="3">
        <v>-40</v>
      </c>
      <c r="B36" s="4">
        <f t="shared" si="31"/>
        <v>2.4963530962663518</v>
      </c>
      <c r="C36" s="4">
        <f t="shared" si="32"/>
        <v>1.0021729532179151</v>
      </c>
      <c r="D36">
        <f t="shared" si="33"/>
        <v>0.79504294989530178</v>
      </c>
      <c r="E36">
        <f t="shared" si="33"/>
        <v>0.38176114704942826</v>
      </c>
      <c r="F36">
        <f t="shared" ref="F36:J36" si="38">1000*F5/F$32</f>
        <v>1.0768743414203792</v>
      </c>
      <c r="G36">
        <f t="shared" si="38"/>
        <v>0.9970196965828565</v>
      </c>
      <c r="H36">
        <f t="shared" si="38"/>
        <v>2.7430079065156994</v>
      </c>
      <c r="I36">
        <f t="shared" si="38"/>
        <v>7.9135779564294353</v>
      </c>
      <c r="J36">
        <f t="shared" si="38"/>
        <v>3.5671876759713612</v>
      </c>
      <c r="O36" s="18">
        <f t="shared" si="35"/>
        <v>1.3305925508363188E-2</v>
      </c>
      <c r="T36" s="3">
        <v>-40</v>
      </c>
      <c r="U36" s="4">
        <f t="shared" si="27"/>
        <v>6.1151706205861904</v>
      </c>
      <c r="V36" s="4">
        <f t="shared" si="28"/>
        <v>1.344691618641914</v>
      </c>
      <c r="W36">
        <f t="shared" ref="W36:X36" si="39">1000*W5/W$32</f>
        <v>1.8788475040284962</v>
      </c>
      <c r="X36">
        <f t="shared" si="39"/>
        <v>0.88179256589771304</v>
      </c>
      <c r="Y36">
        <f t="shared" ref="Y36:AC36" si="40">1000*Y5/Y$32</f>
        <v>6.9329652888441373</v>
      </c>
      <c r="Z36">
        <f t="shared" si="40"/>
        <v>8.3788475578514809</v>
      </c>
      <c r="AA36">
        <f t="shared" si="40"/>
        <v>8.8653819816128294</v>
      </c>
      <c r="AB36">
        <f t="shared" si="40"/>
        <v>10.240178584842056</v>
      </c>
      <c r="AC36">
        <f t="shared" si="40"/>
        <v>5.6281808610266175</v>
      </c>
    </row>
    <row r="37" spans="1:29" x14ac:dyDescent="0.3">
      <c r="A37" s="3">
        <v>-30</v>
      </c>
      <c r="B37" s="4">
        <f t="shared" si="31"/>
        <v>6.2747160175564431</v>
      </c>
      <c r="C37" s="4">
        <f t="shared" si="32"/>
        <v>2.532366841264281</v>
      </c>
      <c r="D37">
        <f t="shared" si="33"/>
        <v>1.7250846952821517</v>
      </c>
      <c r="E37">
        <f t="shared" si="33"/>
        <v>1.0373270773263188</v>
      </c>
      <c r="F37">
        <f t="shared" ref="F37:J37" si="41">1000*F6/F$32</f>
        <v>3.0242752567065732</v>
      </c>
      <c r="G37">
        <f t="shared" si="41"/>
        <v>2.8520832042884261</v>
      </c>
      <c r="H37">
        <f t="shared" si="41"/>
        <v>5.7635184536734583</v>
      </c>
      <c r="I37">
        <f t="shared" si="41"/>
        <v>19.988084881051059</v>
      </c>
      <c r="J37">
        <f t="shared" si="41"/>
        <v>9.5326385545671162</v>
      </c>
      <c r="O37" s="18">
        <f t="shared" si="35"/>
        <v>4.8538210764117816E-2</v>
      </c>
      <c r="T37" s="3">
        <v>-30</v>
      </c>
      <c r="U37" s="4">
        <f t="shared" si="27"/>
        <v>11.450825417761562</v>
      </c>
      <c r="V37" s="4">
        <f t="shared" si="28"/>
        <v>2.1125985889298162</v>
      </c>
      <c r="W37">
        <f t="shared" ref="W37:X37" si="42">1000*W6/W$32</f>
        <v>6.6781161776227664</v>
      </c>
      <c r="X37">
        <f t="shared" si="42"/>
        <v>1.5511351652314278</v>
      </c>
      <c r="Y37">
        <f t="shared" ref="Y37:AC37" si="43">1000*Y6/Y$32</f>
        <v>11.014496201759469</v>
      </c>
      <c r="Z37">
        <f t="shared" si="43"/>
        <v>15.029139097210832</v>
      </c>
      <c r="AA37">
        <f t="shared" si="43"/>
        <v>16.41797315784784</v>
      </c>
      <c r="AB37">
        <f t="shared" si="43"/>
        <v>16.663900172931378</v>
      </c>
      <c r="AC37">
        <f t="shared" si="43"/>
        <v>12.801017951727218</v>
      </c>
    </row>
    <row r="38" spans="1:29" x14ac:dyDescent="0.3">
      <c r="A38" s="3">
        <v>-20</v>
      </c>
      <c r="B38" s="4">
        <f t="shared" si="31"/>
        <v>12.566584175788718</v>
      </c>
      <c r="C38" s="4">
        <f t="shared" si="32"/>
        <v>4.0484796020692446</v>
      </c>
      <c r="D38">
        <f t="shared" si="33"/>
        <v>5.1856502219952798</v>
      </c>
      <c r="E38">
        <f t="shared" si="33"/>
        <v>1.859635235594006</v>
      </c>
      <c r="F38">
        <f t="shared" ref="F38:J38" si="44">1000*F7/F$32</f>
        <v>7.775004637651576</v>
      </c>
      <c r="G38">
        <f t="shared" si="44"/>
        <v>7.9460118458961677</v>
      </c>
      <c r="H38">
        <f t="shared" si="44"/>
        <v>12.221746333653943</v>
      </c>
      <c r="I38">
        <f t="shared" si="44"/>
        <v>33.091088890082439</v>
      </c>
      <c r="J38">
        <f t="shared" si="44"/>
        <v>19.886952065647616</v>
      </c>
      <c r="O38" s="14">
        <f t="shared" si="35"/>
        <v>0.37770131142779673</v>
      </c>
      <c r="T38" s="3">
        <v>-20</v>
      </c>
      <c r="U38" s="4">
        <f t="shared" si="27"/>
        <v>15.810962500838858</v>
      </c>
      <c r="V38" s="4">
        <f t="shared" si="28"/>
        <v>2.5680560933250409</v>
      </c>
      <c r="W38">
        <f t="shared" ref="W38:X38" si="45">1000*W7/W$32</f>
        <v>15.2435640341364</v>
      </c>
      <c r="X38">
        <f t="shared" si="45"/>
        <v>2.7379100061527111</v>
      </c>
      <c r="Y38">
        <f t="shared" ref="Y38:AC38" si="46">1000*Y7/Y$32</f>
        <v>12.366388007682197</v>
      </c>
      <c r="Z38">
        <f t="shared" si="46"/>
        <v>18.762371097831757</v>
      </c>
      <c r="AA38">
        <f t="shared" si="46"/>
        <v>23.914845778123066</v>
      </c>
      <c r="AB38">
        <f t="shared" si="46"/>
        <v>19.641914992656531</v>
      </c>
      <c r="AC38">
        <f t="shared" si="46"/>
        <v>18.009743589289339</v>
      </c>
    </row>
    <row r="39" spans="1:29" x14ac:dyDescent="0.3">
      <c r="A39" s="3">
        <v>-10</v>
      </c>
      <c r="B39" s="4">
        <f t="shared" si="31"/>
        <v>20.403900934258481</v>
      </c>
      <c r="C39" s="4">
        <f t="shared" si="32"/>
        <v>3.6565200775375475</v>
      </c>
      <c r="D39">
        <f t="shared" si="33"/>
        <v>15.128815605925688</v>
      </c>
      <c r="E39">
        <f t="shared" si="33"/>
        <v>5.5320953935857435</v>
      </c>
      <c r="F39">
        <f t="shared" ref="F39:J39" si="47">1000*F8/F$32</f>
        <v>16.796318693257305</v>
      </c>
      <c r="G39">
        <f t="shared" si="47"/>
        <v>19.00939382212956</v>
      </c>
      <c r="H39">
        <f t="shared" si="47"/>
        <v>22.279036329874721</v>
      </c>
      <c r="I39">
        <f t="shared" si="47"/>
        <v>35.449441617711514</v>
      </c>
      <c r="J39">
        <f t="shared" si="47"/>
        <v>28.632205077324841</v>
      </c>
      <c r="O39" s="14">
        <f t="shared" si="35"/>
        <v>0.25800974271762545</v>
      </c>
      <c r="T39" s="3">
        <v>-10</v>
      </c>
      <c r="U39" s="4">
        <f t="shared" si="27"/>
        <v>16.719570674962135</v>
      </c>
      <c r="V39" s="4">
        <f t="shared" si="28"/>
        <v>2.5615722426985759</v>
      </c>
      <c r="W39">
        <f t="shared" ref="W39:X39" si="48">1000*W8/W$32</f>
        <v>18.513050874946675</v>
      </c>
      <c r="X39">
        <f t="shared" si="48"/>
        <v>4.5010053948782733</v>
      </c>
      <c r="Y39">
        <f t="shared" ref="Y39:AC39" si="49">1000*Y8/Y$32</f>
        <v>12.043951811948649</v>
      </c>
      <c r="Z39">
        <f t="shared" si="49"/>
        <v>19.241882393904699</v>
      </c>
      <c r="AA39">
        <f t="shared" si="49"/>
        <v>26.174174138183695</v>
      </c>
      <c r="AB39">
        <f t="shared" si="49"/>
        <v>17.739493080923655</v>
      </c>
      <c r="AC39">
        <f t="shared" si="49"/>
        <v>18.823437029949289</v>
      </c>
    </row>
    <row r="40" spans="1:29" x14ac:dyDescent="0.3">
      <c r="A40" s="3">
        <v>0</v>
      </c>
      <c r="B40" s="4">
        <f t="shared" si="31"/>
        <v>28.231244153838524</v>
      </c>
      <c r="C40" s="4">
        <f t="shared" si="32"/>
        <v>2.4123598138027771</v>
      </c>
      <c r="D40">
        <f t="shared" si="33"/>
        <v>30.844591059093084</v>
      </c>
      <c r="E40">
        <f t="shared" si="33"/>
        <v>14.866782439586112</v>
      </c>
      <c r="F40">
        <f t="shared" ref="F40:J40" si="50">1000*F9/F$32</f>
        <v>25.135223432690498</v>
      </c>
      <c r="G40">
        <f t="shared" si="50"/>
        <v>31.898965260540113</v>
      </c>
      <c r="H40">
        <f t="shared" si="50"/>
        <v>31.277260323696449</v>
      </c>
      <c r="I40">
        <f t="shared" si="50"/>
        <v>32.579388538505384</v>
      </c>
      <c r="J40">
        <f t="shared" si="50"/>
        <v>31.016498022758054</v>
      </c>
      <c r="O40" s="18">
        <f t="shared" si="35"/>
        <v>2.6002182295232226E-4</v>
      </c>
      <c r="T40" s="3">
        <v>0</v>
      </c>
      <c r="U40" s="4">
        <f t="shared" si="27"/>
        <v>16.692851812917592</v>
      </c>
      <c r="V40" s="4">
        <f t="shared" si="28"/>
        <v>2.0881175254609685</v>
      </c>
      <c r="W40">
        <f t="shared" ref="W40:X40" si="51">1000*W9/W$32</f>
        <v>20.654519486244105</v>
      </c>
      <c r="X40">
        <f t="shared" si="51"/>
        <v>8.5143696026184621</v>
      </c>
      <c r="Y40">
        <f t="shared" ref="Y40:AC40" si="52">1000*Y9/Y$32</f>
        <v>11.159318416555369</v>
      </c>
      <c r="Z40">
        <f t="shared" si="52"/>
        <v>17.309309148520441</v>
      </c>
      <c r="AA40">
        <f t="shared" si="52"/>
        <v>24.924015477105197</v>
      </c>
      <c r="AB40">
        <f t="shared" si="52"/>
        <v>16.311162199894085</v>
      </c>
      <c r="AC40">
        <f t="shared" si="52"/>
        <v>17.977268359485496</v>
      </c>
    </row>
    <row r="41" spans="1:29" x14ac:dyDescent="0.3">
      <c r="A41" s="3">
        <v>10</v>
      </c>
      <c r="B41" s="4">
        <f t="shared" si="31"/>
        <v>33.048476774913652</v>
      </c>
      <c r="C41" s="4">
        <f t="shared" si="32"/>
        <v>1.9569265971934078</v>
      </c>
      <c r="D41">
        <f t="shared" si="33"/>
        <v>42.997207390358952</v>
      </c>
      <c r="E41">
        <f t="shared" si="33"/>
        <v>31.058643630227223</v>
      </c>
      <c r="F41">
        <f t="shared" ref="F41:J41" si="53">1000*F10/F$32</f>
        <v>27.202574857455801</v>
      </c>
      <c r="G41">
        <f t="shared" si="53"/>
        <v>35.791751615965765</v>
      </c>
      <c r="H41">
        <f t="shared" si="53"/>
        <v>33.784874757354146</v>
      </c>
      <c r="I41">
        <f t="shared" si="53"/>
        <v>30.360625364668888</v>
      </c>
      <c r="J41">
        <f t="shared" si="53"/>
        <v>30.143659808364795</v>
      </c>
      <c r="O41" s="18">
        <f t="shared" si="35"/>
        <v>2.7049645948451017E-5</v>
      </c>
      <c r="T41" s="3">
        <v>10</v>
      </c>
      <c r="U41" s="4">
        <f t="shared" si="27"/>
        <v>17.128927389085867</v>
      </c>
      <c r="V41" s="4">
        <f t="shared" si="28"/>
        <v>1.8514968344036171</v>
      </c>
      <c r="W41">
        <f t="shared" ref="W41:X41" si="54">1000*W10/W$32</f>
        <v>23.045825120777167</v>
      </c>
      <c r="X41">
        <f t="shared" si="54"/>
        <v>12.480284797446126</v>
      </c>
      <c r="Y41">
        <f t="shared" ref="Y41:AC41" si="55">1000*Y10/Y$32</f>
        <v>10.531563476854915</v>
      </c>
      <c r="Z41">
        <f t="shared" si="55"/>
        <v>16.591542219104497</v>
      </c>
      <c r="AA41">
        <f t="shared" si="55"/>
        <v>23.626594317531218</v>
      </c>
      <c r="AB41">
        <f t="shared" si="55"/>
        <v>16.063245281327227</v>
      </c>
      <c r="AC41">
        <f t="shared" si="55"/>
        <v>17.563436510559928</v>
      </c>
    </row>
    <row r="42" spans="1:29" x14ac:dyDescent="0.3">
      <c r="A42" s="3">
        <v>20</v>
      </c>
      <c r="B42" s="4">
        <f t="shared" si="31"/>
        <v>33.851434079158004</v>
      </c>
      <c r="C42" s="4">
        <f t="shared" si="32"/>
        <v>2.4707314860624399</v>
      </c>
      <c r="D42">
        <f t="shared" si="33"/>
        <v>45.510798725416905</v>
      </c>
      <c r="E42">
        <f t="shared" si="33"/>
        <v>37.82116764368314</v>
      </c>
      <c r="F42">
        <f t="shared" ref="F42:J42" si="56">1000*F11/F$32</f>
        <v>26.56968480504554</v>
      </c>
      <c r="G42">
        <f t="shared" si="56"/>
        <v>35.457380827921561</v>
      </c>
      <c r="H42">
        <f t="shared" si="56"/>
        <v>33.683636609245731</v>
      </c>
      <c r="I42">
        <f t="shared" si="56"/>
        <v>28.190264003211606</v>
      </c>
      <c r="J42">
        <f t="shared" si="56"/>
        <v>29.727105939581524</v>
      </c>
      <c r="O42" s="18">
        <f t="shared" si="35"/>
        <v>3.3204712551261276E-4</v>
      </c>
      <c r="T42" s="3">
        <v>20</v>
      </c>
      <c r="U42" s="4">
        <f t="shared" si="27"/>
        <v>16.326128800912322</v>
      </c>
      <c r="V42" s="4">
        <f t="shared" si="28"/>
        <v>1.6195342482512995</v>
      </c>
      <c r="W42">
        <f t="shared" ref="W42:X42" si="57">1000*W11/W$32</f>
        <v>19.504314719910933</v>
      </c>
      <c r="X42">
        <f t="shared" si="57"/>
        <v>12.028341537821746</v>
      </c>
      <c r="Y42">
        <f t="shared" ref="Y42:AC42" si="58">1000*Y11/Y$32</f>
        <v>9.8696338155209151</v>
      </c>
      <c r="Z42">
        <f t="shared" si="58"/>
        <v>16.728774527840674</v>
      </c>
      <c r="AA42">
        <f t="shared" si="58"/>
        <v>22.491384907147761</v>
      </c>
      <c r="AB42">
        <f t="shared" si="58"/>
        <v>16.048392782354416</v>
      </c>
      <c r="AC42">
        <f t="shared" si="58"/>
        <v>17.612059315789814</v>
      </c>
    </row>
    <row r="43" spans="1:29" x14ac:dyDescent="0.3">
      <c r="A43" s="3">
        <v>30</v>
      </c>
      <c r="B43" s="4">
        <f t="shared" si="31"/>
        <v>32.470859418473495</v>
      </c>
      <c r="C43" s="4">
        <f t="shared" si="32"/>
        <v>2.135894699131613</v>
      </c>
      <c r="D43">
        <f t="shared" si="33"/>
        <v>42.327837415374752</v>
      </c>
      <c r="E43">
        <f t="shared" si="33"/>
        <v>35.174901702666908</v>
      </c>
      <c r="F43">
        <f t="shared" ref="F43:J43" si="59">1000*F12/F$32</f>
        <v>25.876266499929322</v>
      </c>
      <c r="G43">
        <f t="shared" si="59"/>
        <v>34.256108147061063</v>
      </c>
      <c r="H43">
        <f t="shared" si="59"/>
        <v>33.275474627988153</v>
      </c>
      <c r="I43">
        <f t="shared" si="59"/>
        <v>26.926648164363634</v>
      </c>
      <c r="J43">
        <f t="shared" si="59"/>
        <v>29.458779371930593</v>
      </c>
      <c r="O43" s="18">
        <f t="shared" si="35"/>
        <v>7.5154228853322412E-4</v>
      </c>
      <c r="T43" s="3">
        <v>30</v>
      </c>
      <c r="U43" s="4">
        <f t="shared" si="27"/>
        <v>15.331286446433118</v>
      </c>
      <c r="V43" s="4">
        <f t="shared" si="28"/>
        <v>1.6959383976919791</v>
      </c>
      <c r="X43">
        <f t="shared" ref="X43:AC43" si="60">1000*X12/X$32</f>
        <v>10.729859518151752</v>
      </c>
      <c r="Y43">
        <f t="shared" si="60"/>
        <v>10.710518654415145</v>
      </c>
      <c r="Z43">
        <f t="shared" si="60"/>
        <v>15.729915504864922</v>
      </c>
      <c r="AA43">
        <f t="shared" si="60"/>
        <v>21.551941035143745</v>
      </c>
      <c r="AB43">
        <f t="shared" si="60"/>
        <v>15.761373796404104</v>
      </c>
      <c r="AC43">
        <f t="shared" si="60"/>
        <v>17.50411016961905</v>
      </c>
    </row>
    <row r="44" spans="1:29" x14ac:dyDescent="0.3">
      <c r="A44" s="3">
        <v>40</v>
      </c>
      <c r="B44" s="4">
        <f t="shared" si="31"/>
        <v>32.107431123433329</v>
      </c>
      <c r="C44" s="4">
        <f t="shared" si="32"/>
        <v>2.9334556178486126</v>
      </c>
      <c r="D44">
        <f t="shared" si="33"/>
        <v>47.856413572208787</v>
      </c>
      <c r="E44">
        <f t="shared" si="33"/>
        <v>31.660109681425308</v>
      </c>
      <c r="F44">
        <f t="shared" ref="F44:J44" si="61">1000*F13/F$32</f>
        <v>25.071582916026998</v>
      </c>
      <c r="G44">
        <f t="shared" si="61"/>
        <v>33.121067587063365</v>
      </c>
      <c r="H44">
        <f t="shared" si="61"/>
        <v>33.155858480793817</v>
      </c>
      <c r="I44">
        <f t="shared" si="61"/>
        <v>24.915696347801411</v>
      </c>
      <c r="J44">
        <f t="shared" si="61"/>
        <v>28.971289278713613</v>
      </c>
      <c r="O44" s="18">
        <f t="shared" si="35"/>
        <v>4.3146444067101921E-4</v>
      </c>
      <c r="T44" s="3">
        <v>40</v>
      </c>
      <c r="U44" s="4">
        <f t="shared" si="27"/>
        <v>14.54851883086865</v>
      </c>
      <c r="V44" s="4">
        <f t="shared" si="28"/>
        <v>1.6986236780051382</v>
      </c>
      <c r="X44">
        <f t="shared" ref="X44:AC44" si="62">1000*X13/X$32</f>
        <v>9.7122195900607906</v>
      </c>
      <c r="Y44">
        <f t="shared" si="62"/>
        <v>10.240834544865876</v>
      </c>
      <c r="Z44">
        <f t="shared" si="62"/>
        <v>14.782507747305136</v>
      </c>
      <c r="AA44">
        <f t="shared" si="62"/>
        <v>20.613667477184698</v>
      </c>
      <c r="AB44">
        <f t="shared" si="62"/>
        <v>14.605953802814122</v>
      </c>
      <c r="AC44">
        <f t="shared" si="62"/>
        <v>17.335929822981274</v>
      </c>
    </row>
    <row r="45" spans="1:29" x14ac:dyDescent="0.3">
      <c r="A45" s="3">
        <v>50</v>
      </c>
      <c r="B45" s="4">
        <f>AVERAGE(D45:I45)</f>
        <v>33.735238839112078</v>
      </c>
      <c r="C45" s="4">
        <f>STDEV(D45:I45)/SQRT(COUNT(D45:I45))</f>
        <v>7.7130096486671995</v>
      </c>
      <c r="D45">
        <f t="shared" si="33"/>
        <v>48.920430414762897</v>
      </c>
      <c r="E45">
        <f t="shared" si="33"/>
        <v>28.494030116273514</v>
      </c>
      <c r="F45">
        <f t="shared" ref="F45" si="63">1000*F14/F$32</f>
        <v>23.791255986299817</v>
      </c>
      <c r="T45" s="3"/>
      <c r="U45" s="4"/>
      <c r="V45" s="4"/>
    </row>
    <row r="46" spans="1:29" x14ac:dyDescent="0.3">
      <c r="A46" s="3">
        <v>60</v>
      </c>
      <c r="B46" s="4">
        <f>AVERAGE(D46:I46)</f>
        <v>30.800595350049445</v>
      </c>
      <c r="C46" s="4">
        <f>STDEV(D46:I46)/SQRT(COUNT(D46:I46))</f>
        <v>6.9990304024469223</v>
      </c>
      <c r="D46">
        <f>1000*D15/D$32</f>
        <v>44.654580293188374</v>
      </c>
      <c r="E46">
        <f>1000*E15/E$32</f>
        <v>25.608424373501474</v>
      </c>
      <c r="F46">
        <f t="shared" ref="F46" si="64">1000*F15/F$32</f>
        <v>22.138781383458483</v>
      </c>
      <c r="T46" s="3"/>
      <c r="U46" s="4"/>
      <c r="V46" s="4"/>
    </row>
  </sheetData>
  <pageMargins left="0.25" right="0.25" top="0.75" bottom="0.75" header="0.3" footer="0.3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0BA9E-A879-4598-B732-3804E24326A6}">
  <dimension ref="A1:AK63"/>
  <sheetViews>
    <sheetView workbookViewId="0">
      <selection activeCell="G34" sqref="G34"/>
    </sheetView>
  </sheetViews>
  <sheetFormatPr defaultRowHeight="14.4" x14ac:dyDescent="0.3"/>
  <cols>
    <col min="2" max="2" width="10.5546875" style="7" customWidth="1"/>
    <col min="3" max="3" width="10.44140625" style="7" customWidth="1"/>
    <col min="6" max="6" width="9.5546875" bestFit="1" customWidth="1"/>
    <col min="9" max="10" width="9.109375" customWidth="1"/>
    <col min="12" max="12" width="9.109375" customWidth="1"/>
  </cols>
  <sheetData>
    <row r="1" spans="1:37" s="1" customFormat="1" x14ac:dyDescent="0.3">
      <c r="A1" s="1" t="s">
        <v>0</v>
      </c>
      <c r="C1" s="5"/>
      <c r="D1" s="9">
        <v>20828018</v>
      </c>
      <c r="E1" s="9">
        <v>20904001</v>
      </c>
      <c r="F1" s="11">
        <v>20904009</v>
      </c>
      <c r="G1" s="9">
        <v>20904014</v>
      </c>
      <c r="H1" s="12">
        <v>20917001</v>
      </c>
      <c r="I1" s="9" t="s">
        <v>1</v>
      </c>
      <c r="J1" s="9" t="s">
        <v>2</v>
      </c>
      <c r="K1" s="9"/>
      <c r="W1" s="1" t="s">
        <v>3</v>
      </c>
      <c r="X1" s="5"/>
      <c r="Y1" s="5"/>
      <c r="Z1" s="9"/>
      <c r="AA1" s="9"/>
      <c r="AB1" s="11"/>
      <c r="AC1" s="9"/>
      <c r="AD1" s="12"/>
      <c r="AE1" s="9"/>
      <c r="AF1" s="9"/>
      <c r="AG1" s="9"/>
      <c r="AH1" s="9"/>
      <c r="AI1" s="9"/>
      <c r="AJ1" s="9"/>
    </row>
    <row r="2" spans="1:37" s="1" customFormat="1" x14ac:dyDescent="0.3">
      <c r="B2" s="5"/>
      <c r="C2" s="5"/>
      <c r="D2" s="9"/>
      <c r="E2"/>
      <c r="F2" s="11"/>
      <c r="G2" s="9"/>
      <c r="H2" s="17"/>
      <c r="I2" s="9"/>
      <c r="J2" s="9"/>
      <c r="K2" s="9"/>
      <c r="X2" s="5"/>
      <c r="Y2" s="5"/>
      <c r="Z2" s="9">
        <v>20828022</v>
      </c>
      <c r="AA2" s="9">
        <v>20904004</v>
      </c>
      <c r="AB2" s="11">
        <v>20904009</v>
      </c>
      <c r="AC2" s="9">
        <v>20904014</v>
      </c>
      <c r="AD2" s="17">
        <v>20917008</v>
      </c>
      <c r="AE2" s="9" t="s">
        <v>1</v>
      </c>
      <c r="AF2" s="9" t="s">
        <v>2</v>
      </c>
      <c r="AG2" s="9"/>
    </row>
    <row r="3" spans="1:37" x14ac:dyDescent="0.3">
      <c r="A3">
        <v>-60</v>
      </c>
      <c r="B3" s="6"/>
      <c r="C3" s="6"/>
      <c r="D3" s="9"/>
      <c r="E3" s="9"/>
      <c r="F3" s="11"/>
      <c r="G3" s="9"/>
      <c r="H3" s="12"/>
      <c r="I3" s="9"/>
      <c r="W3">
        <v>-60</v>
      </c>
      <c r="X3" s="6"/>
      <c r="Y3" s="6"/>
      <c r="AH3" s="1"/>
      <c r="AI3" s="1"/>
      <c r="AJ3" s="1"/>
      <c r="AK3" s="1"/>
    </row>
    <row r="4" spans="1:37" x14ac:dyDescent="0.3">
      <c r="A4">
        <v>-50</v>
      </c>
      <c r="B4" s="6"/>
      <c r="C4" s="6"/>
      <c r="O4" s="12" t="s">
        <v>4</v>
      </c>
      <c r="W4">
        <v>-50</v>
      </c>
      <c r="X4" s="6"/>
      <c r="Y4" s="6"/>
      <c r="AF4">
        <v>53348.60546875</v>
      </c>
    </row>
    <row r="5" spans="1:37" x14ac:dyDescent="0.3">
      <c r="A5">
        <v>-40</v>
      </c>
      <c r="B5" s="6"/>
      <c r="C5" s="6"/>
      <c r="D5">
        <v>714.65277099609295</v>
      </c>
      <c r="E5">
        <v>1056.701171875</v>
      </c>
      <c r="F5">
        <v>1434.24597167968</v>
      </c>
      <c r="G5">
        <v>1575.3642578125</v>
      </c>
      <c r="I5">
        <v>2653.61987304687</v>
      </c>
      <c r="O5" s="19">
        <f t="shared" ref="O5:O8" si="0">_xlfn.T.TEST(D5:M5,Z5:AI5,2,1)</f>
        <v>0.2355396611054987</v>
      </c>
      <c r="W5">
        <v>-40</v>
      </c>
      <c r="X5" s="6"/>
      <c r="Y5" s="6"/>
      <c r="Z5">
        <v>4078.97827148437</v>
      </c>
      <c r="AB5">
        <v>2810.91723632812</v>
      </c>
      <c r="AC5">
        <v>1481.30346679687</v>
      </c>
      <c r="AE5">
        <v>2731.47778320312</v>
      </c>
      <c r="AF5">
        <v>785.142578125</v>
      </c>
    </row>
    <row r="6" spans="1:37" x14ac:dyDescent="0.3">
      <c r="A6">
        <v>-30</v>
      </c>
      <c r="B6" s="6">
        <f>AVERAGE(D6:N6)</f>
        <v>2310.4724731445281</v>
      </c>
      <c r="C6" s="6">
        <f>STDEV(D6:N6)/SQRT(COUNT(D6:N6))</f>
        <v>234.81393158096046</v>
      </c>
      <c r="D6">
        <v>1432.11694335937</v>
      </c>
      <c r="F6">
        <v>2426.5166015625</v>
      </c>
      <c r="G6">
        <v>2483.68041992187</v>
      </c>
      <c r="H6">
        <v>2672.908203125</v>
      </c>
      <c r="I6">
        <v>1839.81018066406</v>
      </c>
      <c r="J6">
        <v>3007.80249023437</v>
      </c>
      <c r="O6" s="19">
        <f t="shared" si="0"/>
        <v>0.58422513162175871</v>
      </c>
      <c r="W6">
        <v>-30</v>
      </c>
      <c r="X6" s="6">
        <f t="shared" ref="X6:X13" si="1">AVERAGE(Z6:AJ6)</f>
        <v>2147.2491280691956</v>
      </c>
      <c r="Y6" s="6">
        <f t="shared" ref="Y6:Y13" si="2">STDEV(Z6:AJ6)/SQRT(COUNT(Z6:AJ6))</f>
        <v>108.00143835029688</v>
      </c>
      <c r="Z6">
        <v>1736.61340332031</v>
      </c>
      <c r="AA6">
        <v>1961.3720703125</v>
      </c>
      <c r="AB6">
        <v>2513.96240234375</v>
      </c>
      <c r="AC6">
        <v>2485.65966796875</v>
      </c>
      <c r="AD6">
        <v>2073.2724609375</v>
      </c>
      <c r="AE6">
        <v>2255.7421875</v>
      </c>
      <c r="AF6">
        <v>2004.12170410156</v>
      </c>
    </row>
    <row r="7" spans="1:37" x14ac:dyDescent="0.3">
      <c r="A7">
        <v>-20</v>
      </c>
      <c r="B7" s="6">
        <f t="shared" ref="B7:B13" si="3">AVERAGE(D7:N7)</f>
        <v>1880.0050048828098</v>
      </c>
      <c r="C7" s="6">
        <f t="shared" ref="C7:C13" si="4">STDEV(D7:N7)/SQRT(COUNT(D7:N7))</f>
        <v>232.87354344211573</v>
      </c>
      <c r="D7">
        <v>789.22998046875</v>
      </c>
      <c r="F7">
        <v>2152.52709960937</v>
      </c>
      <c r="G7">
        <v>2418.0322265625</v>
      </c>
      <c r="H7">
        <v>2145.6083984375</v>
      </c>
      <c r="I7">
        <v>1850.44604492187</v>
      </c>
      <c r="J7">
        <v>1924.18627929687</v>
      </c>
      <c r="O7" s="19">
        <f t="shared" si="0"/>
        <v>0.8229188068872153</v>
      </c>
      <c r="W7">
        <v>-20</v>
      </c>
      <c r="X7" s="6">
        <f t="shared" si="1"/>
        <v>1927.9387730189715</v>
      </c>
      <c r="Y7" s="6">
        <f t="shared" si="2"/>
        <v>148.03187915611764</v>
      </c>
      <c r="Z7">
        <v>1179.1533203125</v>
      </c>
      <c r="AA7">
        <v>2048.28271484375</v>
      </c>
      <c r="AB7">
        <v>2153.869140625</v>
      </c>
      <c r="AC7">
        <v>2315.43139648437</v>
      </c>
      <c r="AD7">
        <v>1745.67626953125</v>
      </c>
      <c r="AE7">
        <v>1812.88854980468</v>
      </c>
      <c r="AF7">
        <v>2240.27001953125</v>
      </c>
    </row>
    <row r="8" spans="1:37" x14ac:dyDescent="0.3">
      <c r="A8">
        <v>-10</v>
      </c>
      <c r="B8" s="6">
        <f t="shared" si="3"/>
        <v>1638.5058244977656</v>
      </c>
      <c r="C8" s="6">
        <f t="shared" si="4"/>
        <v>150.14925367618525</v>
      </c>
      <c r="D8">
        <v>786.4169921875</v>
      </c>
      <c r="E8">
        <v>1765.0673828125</v>
      </c>
      <c r="F8">
        <v>1611.41271972656</v>
      </c>
      <c r="G8">
        <v>1833.3798828125</v>
      </c>
      <c r="H8">
        <v>2026.97033691406</v>
      </c>
      <c r="I8">
        <v>1702.34350585937</v>
      </c>
      <c r="J8">
        <v>1743.94995117187</v>
      </c>
      <c r="O8" s="19">
        <f t="shared" si="0"/>
        <v>0.11221808069163015</v>
      </c>
      <c r="W8">
        <v>-10</v>
      </c>
      <c r="X8" s="6">
        <f t="shared" si="1"/>
        <v>2055.6273890903981</v>
      </c>
      <c r="Y8" s="6">
        <f t="shared" si="2"/>
        <v>260.75129937886061</v>
      </c>
      <c r="Z8">
        <v>955.06091308593705</v>
      </c>
      <c r="AA8">
        <v>1654.84265136718</v>
      </c>
      <c r="AB8">
        <v>2463.18334960937</v>
      </c>
      <c r="AC8">
        <v>2253.01928710937</v>
      </c>
      <c r="AD8">
        <v>1621.64025878906</v>
      </c>
      <c r="AE8">
        <v>3041.2734375</v>
      </c>
      <c r="AF8">
        <v>2400.37182617187</v>
      </c>
    </row>
    <row r="9" spans="1:37" x14ac:dyDescent="0.3">
      <c r="A9">
        <v>0</v>
      </c>
      <c r="B9" s="6">
        <f t="shared" si="3"/>
        <v>1435.1900285993272</v>
      </c>
      <c r="C9" s="6">
        <f t="shared" si="4"/>
        <v>137.83095711657907</v>
      </c>
      <c r="D9">
        <v>658.11279296875</v>
      </c>
      <c r="E9">
        <v>1401.18481445312</v>
      </c>
      <c r="F9">
        <v>1449.23657226562</v>
      </c>
      <c r="G9">
        <v>1498.7734375</v>
      </c>
      <c r="H9">
        <v>1669.60363769531</v>
      </c>
      <c r="I9">
        <v>1616.98034667968</v>
      </c>
      <c r="J9">
        <v>1752.43859863281</v>
      </c>
      <c r="O9" s="19">
        <f>_xlfn.T.TEST(D9:M9,Z9:AI9,2,1)</f>
        <v>0.14770568872590234</v>
      </c>
      <c r="W9">
        <v>0</v>
      </c>
      <c r="X9" s="6">
        <f t="shared" si="1"/>
        <v>1687.0383300781227</v>
      </c>
      <c r="Y9" s="6">
        <f t="shared" si="2"/>
        <v>187.92026290656983</v>
      </c>
      <c r="Z9">
        <v>972.771484375</v>
      </c>
      <c r="AA9">
        <v>1399.47607421875</v>
      </c>
      <c r="AB9">
        <v>2040.15209960937</v>
      </c>
      <c r="AC9">
        <v>2366.02587890625</v>
      </c>
      <c r="AD9">
        <v>1540.19995117187</v>
      </c>
      <c r="AE9">
        <v>1373.6689453125</v>
      </c>
      <c r="AF9">
        <v>2116.97387695312</v>
      </c>
    </row>
    <row r="10" spans="1:37" x14ac:dyDescent="0.3">
      <c r="A10">
        <v>10</v>
      </c>
      <c r="B10" s="6">
        <f t="shared" si="3"/>
        <v>1378.9835466657339</v>
      </c>
      <c r="C10" s="6">
        <f t="shared" si="4"/>
        <v>157.46038678674597</v>
      </c>
      <c r="D10">
        <v>619.30389404296795</v>
      </c>
      <c r="E10">
        <v>1066.20227050781</v>
      </c>
      <c r="F10">
        <v>1384.45434570312</v>
      </c>
      <c r="G10">
        <v>1447.76000976562</v>
      </c>
      <c r="H10">
        <v>1600.96008300781</v>
      </c>
      <c r="I10">
        <v>1841.55822753906</v>
      </c>
      <c r="J10">
        <v>1692.64599609375</v>
      </c>
      <c r="O10" s="20">
        <f t="shared" ref="O10:O13" si="5">_xlfn.T.TEST(D10:M10,Z10:AI10,2,1)</f>
        <v>1.4910357548834898E-2</v>
      </c>
      <c r="W10">
        <v>10</v>
      </c>
      <c r="X10" s="6">
        <f t="shared" si="1"/>
        <v>2091.0939679826984</v>
      </c>
      <c r="Y10" s="6">
        <f t="shared" si="2"/>
        <v>292.32608631341958</v>
      </c>
      <c r="Z10">
        <v>1017.01251220703</v>
      </c>
      <c r="AA10">
        <v>1881.5693359375</v>
      </c>
      <c r="AB10">
        <v>2616.88525390625</v>
      </c>
      <c r="AC10">
        <v>2052.10815429687</v>
      </c>
      <c r="AD10">
        <v>1567.95971679687</v>
      </c>
      <c r="AE10">
        <v>3447.04248046875</v>
      </c>
      <c r="AF10">
        <v>2055.08032226562</v>
      </c>
    </row>
    <row r="11" spans="1:37" x14ac:dyDescent="0.3">
      <c r="A11">
        <v>20</v>
      </c>
      <c r="B11" s="6">
        <f t="shared" si="3"/>
        <v>1350.7555803571393</v>
      </c>
      <c r="C11" s="6">
        <f t="shared" si="4"/>
        <v>147.8239041792196</v>
      </c>
      <c r="D11">
        <v>602.992919921875</v>
      </c>
      <c r="E11">
        <v>1057.53247070312</v>
      </c>
      <c r="F11">
        <v>1409.68432617187</v>
      </c>
      <c r="G11">
        <v>1456.67834472656</v>
      </c>
      <c r="H11">
        <v>1605.48522949218</v>
      </c>
      <c r="I11">
        <v>1661.56372070312</v>
      </c>
      <c r="J11">
        <v>1661.35205078125</v>
      </c>
      <c r="O11" s="20">
        <f t="shared" si="5"/>
        <v>5.4344942280105668E-3</v>
      </c>
      <c r="W11">
        <v>20</v>
      </c>
      <c r="X11" s="6">
        <f t="shared" si="1"/>
        <v>1855.0213099888372</v>
      </c>
      <c r="Y11" s="6">
        <f t="shared" si="2"/>
        <v>203.14902420619475</v>
      </c>
      <c r="Z11">
        <v>1050.25317382812</v>
      </c>
      <c r="AA11">
        <v>1494.92736816406</v>
      </c>
      <c r="AB11">
        <v>2184.01733398437</v>
      </c>
      <c r="AC11">
        <v>1717.76086425781</v>
      </c>
      <c r="AD11">
        <v>1603.90869140625</v>
      </c>
      <c r="AE11">
        <v>2557.92529296875</v>
      </c>
      <c r="AF11">
        <v>2376.3564453125</v>
      </c>
    </row>
    <row r="12" spans="1:37" x14ac:dyDescent="0.3">
      <c r="A12">
        <v>30</v>
      </c>
      <c r="B12" s="6">
        <f t="shared" si="3"/>
        <v>1461.0392020089275</v>
      </c>
      <c r="C12" s="6">
        <f t="shared" si="4"/>
        <v>193.16706336803469</v>
      </c>
      <c r="D12">
        <v>603.47521972656205</v>
      </c>
      <c r="E12">
        <v>1052.48852539062</v>
      </c>
      <c r="F12">
        <v>1411.12255859375</v>
      </c>
      <c r="G12">
        <v>1523.84729003906</v>
      </c>
      <c r="H12">
        <v>1614.23828125</v>
      </c>
      <c r="I12">
        <v>2133.33154296875</v>
      </c>
      <c r="J12">
        <v>1888.77099609375</v>
      </c>
      <c r="O12" s="19">
        <f t="shared" si="5"/>
        <v>0.11659703686132013</v>
      </c>
      <c r="W12">
        <v>30</v>
      </c>
      <c r="X12" s="6">
        <f t="shared" si="1"/>
        <v>2004.4058314732099</v>
      </c>
      <c r="Y12" s="6">
        <f t="shared" si="2"/>
        <v>345.39903943324873</v>
      </c>
      <c r="Z12">
        <v>1057.8974609375</v>
      </c>
      <c r="AA12">
        <v>1613.57104492187</v>
      </c>
      <c r="AB12">
        <v>2008.72448730468</v>
      </c>
      <c r="AC12">
        <v>2382.7138671875</v>
      </c>
      <c r="AD12">
        <v>1508.26684570312</v>
      </c>
      <c r="AE12">
        <v>1607.28942871093</v>
      </c>
      <c r="AF12">
        <v>3852.37768554687</v>
      </c>
    </row>
    <row r="13" spans="1:37" x14ac:dyDescent="0.3">
      <c r="A13">
        <v>40</v>
      </c>
      <c r="B13" s="6">
        <f t="shared" si="3"/>
        <v>1405.6599644252196</v>
      </c>
      <c r="C13" s="6">
        <f t="shared" si="4"/>
        <v>155.36518604736551</v>
      </c>
      <c r="D13">
        <v>657.78259277343705</v>
      </c>
      <c r="E13">
        <v>1063.609375</v>
      </c>
      <c r="F13">
        <v>1405.15991210937</v>
      </c>
      <c r="G13">
        <v>1541.21997070312</v>
      </c>
      <c r="H13">
        <v>1632.72778320312</v>
      </c>
      <c r="I13">
        <v>1732.76306152343</v>
      </c>
      <c r="J13">
        <v>1806.35705566406</v>
      </c>
      <c r="O13" s="19">
        <f t="shared" si="5"/>
        <v>0.54239303565552588</v>
      </c>
      <c r="W13">
        <v>40</v>
      </c>
      <c r="X13" s="6">
        <f t="shared" si="1"/>
        <v>1531.0518711635011</v>
      </c>
      <c r="Y13" s="6">
        <f t="shared" si="2"/>
        <v>178.30825192854297</v>
      </c>
      <c r="Z13">
        <v>995.11920166015602</v>
      </c>
      <c r="AA13">
        <v>1686.849609375</v>
      </c>
      <c r="AB13">
        <v>1517.00024414062</v>
      </c>
      <c r="AC13">
        <v>2178.66333007812</v>
      </c>
      <c r="AD13">
        <v>1530.70690917968</v>
      </c>
      <c r="AE13">
        <v>869.61877441406205</v>
      </c>
      <c r="AF13">
        <v>1939.40502929687</v>
      </c>
    </row>
    <row r="14" spans="1:37" x14ac:dyDescent="0.3">
      <c r="X14" s="6"/>
      <c r="Y14" s="6"/>
    </row>
    <row r="15" spans="1:37" x14ac:dyDescent="0.3">
      <c r="D15" s="6"/>
      <c r="E15" s="6"/>
      <c r="X15" s="6"/>
      <c r="Y15" s="6"/>
    </row>
    <row r="17" spans="2:3" s="1" customFormat="1" x14ac:dyDescent="0.3">
      <c r="B17" s="5"/>
      <c r="C17" s="5"/>
    </row>
    <row r="18" spans="2:3" s="1" customFormat="1" x14ac:dyDescent="0.3">
      <c r="B18" s="5"/>
      <c r="C18" s="5"/>
    </row>
    <row r="19" spans="2:3" x14ac:dyDescent="0.3">
      <c r="B19" s="6"/>
      <c r="C19" s="6"/>
    </row>
    <row r="20" spans="2:3" x14ac:dyDescent="0.3">
      <c r="B20" s="6"/>
      <c r="C20" s="6"/>
    </row>
    <row r="21" spans="2:3" x14ac:dyDescent="0.3">
      <c r="B21" s="6"/>
      <c r="C21" s="6"/>
    </row>
    <row r="22" spans="2:3" x14ac:dyDescent="0.3">
      <c r="B22" s="6"/>
      <c r="C22" s="6"/>
    </row>
    <row r="23" spans="2:3" x14ac:dyDescent="0.3">
      <c r="B23" s="6"/>
      <c r="C23" s="6"/>
    </row>
    <row r="24" spans="2:3" x14ac:dyDescent="0.3">
      <c r="B24" s="6"/>
      <c r="C24" s="6"/>
    </row>
    <row r="25" spans="2:3" x14ac:dyDescent="0.3">
      <c r="B25" s="6"/>
      <c r="C25" s="6"/>
    </row>
    <row r="26" spans="2:3" x14ac:dyDescent="0.3">
      <c r="B26" s="6"/>
      <c r="C26" s="6"/>
    </row>
    <row r="27" spans="2:3" x14ac:dyDescent="0.3">
      <c r="B27" s="6"/>
      <c r="C27" s="6"/>
    </row>
    <row r="28" spans="2:3" x14ac:dyDescent="0.3">
      <c r="B28" s="6"/>
      <c r="C28" s="6"/>
    </row>
    <row r="29" spans="2:3" x14ac:dyDescent="0.3">
      <c r="B29" s="6"/>
      <c r="C29" s="6"/>
    </row>
    <row r="36" s="1" customFormat="1" x14ac:dyDescent="0.3"/>
    <row r="37" s="1" customFormat="1" x14ac:dyDescent="0.3"/>
    <row r="54" spans="2:3" x14ac:dyDescent="0.3">
      <c r="B54"/>
      <c r="C54"/>
    </row>
    <row r="55" spans="2:3" x14ac:dyDescent="0.3">
      <c r="B55"/>
      <c r="C55"/>
    </row>
    <row r="56" spans="2:3" x14ac:dyDescent="0.3">
      <c r="B56"/>
      <c r="C56"/>
    </row>
    <row r="57" spans="2:3" x14ac:dyDescent="0.3">
      <c r="B57"/>
      <c r="C57"/>
    </row>
    <row r="58" spans="2:3" x14ac:dyDescent="0.3">
      <c r="B58"/>
      <c r="C58"/>
    </row>
    <row r="59" spans="2:3" x14ac:dyDescent="0.3">
      <c r="B59"/>
      <c r="C59"/>
    </row>
    <row r="60" spans="2:3" x14ac:dyDescent="0.3">
      <c r="B60"/>
      <c r="C60"/>
    </row>
    <row r="61" spans="2:3" x14ac:dyDescent="0.3">
      <c r="B61"/>
      <c r="C61"/>
    </row>
    <row r="62" spans="2:3" x14ac:dyDescent="0.3">
      <c r="B62"/>
      <c r="C62"/>
    </row>
    <row r="63" spans="2:3" x14ac:dyDescent="0.3">
      <c r="B63"/>
      <c r="C6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CCD0E-DA12-493A-9983-CB72BF4AF98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Steady</vt:lpstr>
      <vt:lpstr>Tail</vt:lpstr>
      <vt:lpstr>Inact Rate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Antzelevitch, Charles</cp:lastModifiedBy>
  <cp:lastPrinted>2020-09-08T13:33:25Z</cp:lastPrinted>
  <dcterms:created xsi:type="dcterms:W3CDTF">2020-09-06T19:40:05Z</dcterms:created>
  <dcterms:modified xsi:type="dcterms:W3CDTF">2022-12-13T06:50:50Z</dcterms:modified>
</cp:coreProperties>
</file>